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Ustanova\Financijski plan\2024_25_26_I_izmjena\Izmjena i dopuna_02\"/>
    </mc:Choice>
  </mc:AlternateContent>
  <xr:revisionPtr revIDLastSave="0" documentId="13_ncr:1_{89BA9019-E2DC-4C17-A6D5-8CD00C765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7" l="1"/>
  <c r="G51" i="7"/>
  <c r="G49" i="7"/>
  <c r="G34" i="7"/>
  <c r="I34" i="7"/>
  <c r="I33" i="7" s="1"/>
  <c r="H34" i="7"/>
  <c r="H30" i="7"/>
  <c r="G30" i="7"/>
  <c r="G29" i="7" s="1"/>
  <c r="G46" i="7"/>
  <c r="H51" i="7"/>
  <c r="I49" i="7"/>
  <c r="H16" i="3"/>
  <c r="I56" i="7"/>
  <c r="I55" i="7" s="1"/>
  <c r="I54" i="7" s="1"/>
  <c r="I53" i="7" s="1"/>
  <c r="H55" i="7"/>
  <c r="H54" i="7" s="1"/>
  <c r="H53" i="7" s="1"/>
  <c r="G55" i="7"/>
  <c r="G54" i="7" s="1"/>
  <c r="G53" i="7" s="1"/>
  <c r="I52" i="7"/>
  <c r="I51" i="7" s="1"/>
  <c r="I47" i="7"/>
  <c r="I45" i="7"/>
  <c r="I42" i="7"/>
  <c r="I40" i="7"/>
  <c r="I32" i="7"/>
  <c r="I31" i="7"/>
  <c r="I30" i="7" s="1"/>
  <c r="I26" i="7"/>
  <c r="I25" i="7" s="1"/>
  <c r="I24" i="7" s="1"/>
  <c r="I23" i="7"/>
  <c r="I22" i="7"/>
  <c r="I20" i="7"/>
  <c r="H25" i="7"/>
  <c r="H24" i="7" s="1"/>
  <c r="G25" i="7"/>
  <c r="G24" i="7" s="1"/>
  <c r="I17" i="7"/>
  <c r="I14" i="7"/>
  <c r="I15" i="7"/>
  <c r="I13" i="7"/>
  <c r="F12" i="5"/>
  <c r="F13" i="5"/>
  <c r="F34" i="8"/>
  <c r="F36" i="8"/>
  <c r="F38" i="8"/>
  <c r="F39" i="8"/>
  <c r="D33" i="8"/>
  <c r="G48" i="7" l="1"/>
  <c r="I48" i="7"/>
  <c r="H48" i="7"/>
  <c r="H33" i="7"/>
  <c r="G33" i="7"/>
  <c r="G28" i="7"/>
  <c r="F47" i="8"/>
  <c r="F46" i="8"/>
  <c r="F44" i="8"/>
  <c r="F43" i="8" s="1"/>
  <c r="F42" i="8"/>
  <c r="F41" i="8" s="1"/>
  <c r="F18" i="8"/>
  <c r="F17" i="8"/>
  <c r="F15" i="8"/>
  <c r="F14" i="8" s="1"/>
  <c r="F25" i="8"/>
  <c r="F24" i="8"/>
  <c r="F22" i="8"/>
  <c r="F13" i="8"/>
  <c r="F12" i="8" s="1"/>
  <c r="H34" i="3"/>
  <c r="H35" i="3"/>
  <c r="H31" i="3"/>
  <c r="H32" i="3"/>
  <c r="H30" i="3"/>
  <c r="H22" i="3"/>
  <c r="H21" i="3"/>
  <c r="H15" i="3"/>
  <c r="H18" i="3"/>
  <c r="H14" i="3"/>
  <c r="G13" i="3"/>
  <c r="J39" i="10"/>
  <c r="J40" i="10"/>
  <c r="J38" i="10"/>
  <c r="J31" i="10"/>
  <c r="J14" i="10"/>
  <c r="J17" i="10"/>
  <c r="J16" i="10"/>
  <c r="J13" i="10"/>
  <c r="E23" i="8"/>
  <c r="D23" i="8"/>
  <c r="D20" i="8" s="1"/>
  <c r="D21" i="8"/>
  <c r="E20" i="8"/>
  <c r="I46" i="7"/>
  <c r="I44" i="7"/>
  <c r="I41" i="7"/>
  <c r="I39" i="7"/>
  <c r="I29" i="7"/>
  <c r="I28" i="7" s="1"/>
  <c r="I21" i="7"/>
  <c r="I19" i="7"/>
  <c r="I16" i="7"/>
  <c r="I12" i="7"/>
  <c r="H46" i="7"/>
  <c r="H44" i="7"/>
  <c r="H41" i="7"/>
  <c r="H39" i="7"/>
  <c r="H29" i="7"/>
  <c r="H21" i="7"/>
  <c r="H19" i="7"/>
  <c r="H16" i="7"/>
  <c r="H12" i="7"/>
  <c r="E11" i="5"/>
  <c r="E10" i="5" s="1"/>
  <c r="E45" i="8"/>
  <c r="E43" i="8"/>
  <c r="E41" i="8"/>
  <c r="E37" i="8"/>
  <c r="E35" i="8"/>
  <c r="E33" i="8"/>
  <c r="E16" i="8"/>
  <c r="E14" i="8"/>
  <c r="E12" i="8"/>
  <c r="G33" i="3"/>
  <c r="G29" i="3"/>
  <c r="G17" i="3"/>
  <c r="G44" i="7"/>
  <c r="G39" i="7"/>
  <c r="G21" i="7"/>
  <c r="G19" i="7"/>
  <c r="G12" i="7"/>
  <c r="G16" i="7"/>
  <c r="D11" i="5"/>
  <c r="D35" i="8"/>
  <c r="D41" i="8"/>
  <c r="D43" i="8"/>
  <c r="D45" i="8"/>
  <c r="D37" i="8"/>
  <c r="D16" i="8"/>
  <c r="D14" i="8"/>
  <c r="D12" i="8"/>
  <c r="F33" i="3"/>
  <c r="F29" i="3"/>
  <c r="F17" i="3"/>
  <c r="H17" i="3" s="1"/>
  <c r="F13" i="3"/>
  <c r="F41" i="10"/>
  <c r="G38" i="10" s="1"/>
  <c r="G41" i="10" s="1"/>
  <c r="H41" i="10" s="1"/>
  <c r="I41" i="10" s="1"/>
  <c r="J25" i="10"/>
  <c r="I25" i="10"/>
  <c r="H25" i="10"/>
  <c r="G25" i="10"/>
  <c r="F25" i="10"/>
  <c r="I15" i="10"/>
  <c r="H15" i="10"/>
  <c r="G15" i="10"/>
  <c r="F15" i="10"/>
  <c r="I12" i="10"/>
  <c r="H12" i="10"/>
  <c r="G12" i="10"/>
  <c r="G18" i="10" s="1"/>
  <c r="F12" i="10"/>
  <c r="G43" i="7" l="1"/>
  <c r="H29" i="3"/>
  <c r="H33" i="3"/>
  <c r="H13" i="3"/>
  <c r="J15" i="10"/>
  <c r="J12" i="10"/>
  <c r="J41" i="10"/>
  <c r="F35" i="8"/>
  <c r="F32" i="8" s="1"/>
  <c r="D10" i="5"/>
  <c r="F10" i="5" s="1"/>
  <c r="F11" i="5"/>
  <c r="F37" i="8"/>
  <c r="F33" i="8"/>
  <c r="E31" i="8"/>
  <c r="F18" i="10"/>
  <c r="F26" i="10" s="1"/>
  <c r="F32" i="10" s="1"/>
  <c r="F33" i="10" s="1"/>
  <c r="I43" i="7"/>
  <c r="I18" i="7"/>
  <c r="I38" i="7"/>
  <c r="I11" i="7"/>
  <c r="F45" i="8"/>
  <c r="F40" i="8" s="1"/>
  <c r="F16" i="8"/>
  <c r="F11" i="8" s="1"/>
  <c r="F10" i="8" s="1"/>
  <c r="F20" i="8"/>
  <c r="F23" i="8"/>
  <c r="G12" i="3"/>
  <c r="H38" i="7"/>
  <c r="D40" i="8"/>
  <c r="D32" i="8"/>
  <c r="D11" i="8"/>
  <c r="D10" i="8" s="1"/>
  <c r="H43" i="7"/>
  <c r="H18" i="7"/>
  <c r="H11" i="7"/>
  <c r="H28" i="7"/>
  <c r="E32" i="8"/>
  <c r="E40" i="8"/>
  <c r="E11" i="8"/>
  <c r="E10" i="8" s="1"/>
  <c r="I18" i="10"/>
  <c r="I26" i="10" s="1"/>
  <c r="I33" i="10" s="1"/>
  <c r="G28" i="3"/>
  <c r="G38" i="7"/>
  <c r="G37" i="7" s="1"/>
  <c r="G27" i="7" s="1"/>
  <c r="G18" i="7"/>
  <c r="G11" i="7"/>
  <c r="G10" i="7" s="1"/>
  <c r="G9" i="7" s="1"/>
  <c r="F12" i="3"/>
  <c r="F28" i="3"/>
  <c r="H18" i="10"/>
  <c r="G26" i="10"/>
  <c r="G32" i="10" s="1"/>
  <c r="G33" i="10" s="1"/>
  <c r="G8" i="7" l="1"/>
  <c r="I37" i="7"/>
  <c r="I27" i="7" s="1"/>
  <c r="I10" i="7"/>
  <c r="I9" i="7" s="1"/>
  <c r="H10" i="7"/>
  <c r="H9" i="7" s="1"/>
  <c r="H8" i="7" s="1"/>
  <c r="H28" i="3"/>
  <c r="H26" i="10"/>
  <c r="H32" i="10" s="1"/>
  <c r="J18" i="10"/>
  <c r="J26" i="10" s="1"/>
  <c r="H12" i="3"/>
  <c r="H37" i="7"/>
  <c r="H27" i="7" s="1"/>
  <c r="D31" i="8"/>
  <c r="F31" i="8" s="1"/>
  <c r="H33" i="10" l="1"/>
  <c r="J32" i="10"/>
  <c r="J33" i="10" s="1"/>
  <c r="I8" i="7"/>
</calcChain>
</file>

<file path=xl/sharedStrings.xml><?xml version="1.0" encoding="utf-8"?>
<sst xmlns="http://schemas.openxmlformats.org/spreadsheetml/2006/main" count="266" uniqueCount="115">
  <si>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</si>
  <si>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</si>
  <si>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</si>
  <si>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</si>
  <si>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</si>
  <si>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</si>
  <si>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</si>
  <si>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</si>
  <si>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</si>
  <si>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</si>
  <si>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</si>
  <si>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</si>
  <si>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</si>
  <si>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</si>
  <si>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</si>
  <si>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</si>
  <si>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</si>
  <si>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</si>
  <si>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</si>
  <si>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</si>
  <si>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</si>
  <si>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</si>
  <si>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</si>
  <si>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</si>
  <si>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</si>
  <si>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</si>
  <si>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</si>
  <si>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</si>
  <si>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</si>
  <si>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</si>
  <si>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</si>
  <si>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</si>
  <si>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</si>
  <si>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</si>
  <si>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Izvršenje 2022.</t>
  </si>
  <si>
    <t>Plan 2023.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</si>
  <si>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</si>
  <si>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</si>
  <si>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</si>
  <si>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</si>
  <si>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</si>
  <si>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</si>
  <si>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</si>
  <si>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</si>
  <si>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</si>
  <si>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</si>
  <si>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</si>
  <si>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</si>
  <si>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</si>
  <si>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</si>
  <si>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</si>
  <si>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</si>
  <si>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</si>
  <si>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</si>
  <si>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</si>
  <si>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</si>
  <si>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</si>
  <si>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</si>
  <si>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</si>
  <si>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</si>
  <si>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</si>
  <si>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</si>
  <si>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</si>
  <si>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</si>
  <si>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</si>
  <si>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</si>
  <si>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</si>
  <si>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</si>
  <si>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</si>
  <si>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</si>
  <si>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</si>
  <si>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Financijski rashodi</t>
  </si>
  <si>
    <t>Višak</t>
  </si>
  <si>
    <t xml:space="preserve">  51 Pomoći EU</t>
  </si>
  <si>
    <t>6 Prihodi poslovanja</t>
  </si>
  <si>
    <t>3 Rashodi poslovanja</t>
  </si>
  <si>
    <t>4 Rashodi za nabavu nefinancijske imovine</t>
  </si>
  <si>
    <t>043 Gorivo i energija</t>
  </si>
  <si>
    <t>047 Ostale industrije</t>
  </si>
  <si>
    <t>PROGRAM</t>
  </si>
  <si>
    <t>1135 REGIONALNI KOORDINATOR</t>
  </si>
  <si>
    <t>Aktivnost A113501</t>
  </si>
  <si>
    <t>Rashodi za provođenje redovne djelatnosti</t>
  </si>
  <si>
    <t xml:space="preserve">Izvor: </t>
  </si>
  <si>
    <t>11 Opći prihodi i primici</t>
  </si>
  <si>
    <t>31 Vlastiti prihodi</t>
  </si>
  <si>
    <t xml:space="preserve">PROGRAM </t>
  </si>
  <si>
    <t>Kapitalni projekt</t>
  </si>
  <si>
    <t>K114012 Solarne elektrane</t>
  </si>
  <si>
    <t>1140 PROGRAMI EUROPSKIH POSLOVA</t>
  </si>
  <si>
    <t xml:space="preserve">SVEUKUPNO RASHODI </t>
  </si>
  <si>
    <t>Tekući projekt</t>
  </si>
  <si>
    <t>T114039 Suradnja za razvoj</t>
  </si>
  <si>
    <t>51 Pomoći EU</t>
  </si>
  <si>
    <t xml:space="preserve">52 Ostale pomoći </t>
  </si>
  <si>
    <t>92 - Višak prihoda poslovanja</t>
  </si>
  <si>
    <t>Povećanje/smanjenje</t>
  </si>
  <si>
    <t>Novi plan 2024.</t>
  </si>
  <si>
    <t>Novi plan za 2024.</t>
  </si>
  <si>
    <t>T114063 Tehnička pomoć javno pravnim tijelima</t>
  </si>
  <si>
    <t>Članak 1.</t>
  </si>
  <si>
    <t>Izmjene i dopune Financijskog plana Javne ustanove za regionalni razvoj Varaždinske županije za 2024. godinu sastoje se od:</t>
  </si>
  <si>
    <t>PRIJEDLOG IZMJENA I DOPUNA FINANCIJSKOG PLANA 
JAVNE USTANOVE ZA REGIONALNI RAZVOJ VARAŽDINSKE ŽUPANIJE ZA 2024. GODINU</t>
  </si>
  <si>
    <t>Članak 2.</t>
  </si>
  <si>
    <t>Izmjene i dopune Financijskog plana Javne ustanove za regionalni razvoj Varaždinske županije za 2024. godinu sastoje se od Računa prihoda i rashoda i Računa financiranja, kako slijedi:</t>
  </si>
  <si>
    <t>Članak 3.</t>
  </si>
  <si>
    <t>Članak 4.</t>
  </si>
  <si>
    <t>PREDSJEDNICA UPRAVNOG VIJEĆA</t>
  </si>
  <si>
    <t>Karmen Emeršić</t>
  </si>
  <si>
    <t>KLASA: 400-02/24-01/01
URBROJ: 2186-180-01/01-1</t>
  </si>
  <si>
    <t>52 Ostale pomoći</t>
  </si>
  <si>
    <t>Posebni dio Izmjena i dopuna Financijskog plan Javne ustanove za regionalni razvoj Varaždinske županije za 2024. godinu sastoji se od plana rashoda iskazanih po izvorima financiranja i ekonomskoj klasifikaciji, raspoređenih u programe koji se sastoje od aktivnosti i projekata kako slijedi:</t>
  </si>
  <si>
    <t>Ovaj prijedlog Izmjena i dopuna Financijskog plana Javne ustanove za regionalni razvoj Varaždinske županije za 2024. godinu dostavlja se nadležnom upravnom odjelu Varaždinske županije.
Ako ne postoje razlike u Izmjenama i dopunama Financijskog plana Javne ustanove za regionalni razvoj Varaždinske županije za 2024. godinu sadržane u izmjenama i dopunama proračuna koji je usvojila Skupština Varaždinske županije u odnosu na usvojeni prijedlog Izmjena i dopuna Financijskog plana iz st. 1 ovog članka, usvojeni prijedlog Izmjena i dopuna Financijskog plana Javne ustanove za regionalni razvoj Varaždinske županije za 2024. godinu smatra se konačnim planom usvojenim s danom usvajanja Izmjena i dopuna Proračuna Varaždinske županije. Tako usvojene Izmjene i dopune Financijskog plana Javne ustanove za 2024. godine stupaju na snagu s danom stupanja na snagu Izmjena i dopuna Proračuna Varaždinske županije za 2024. godinu.
Prijedlog Izmjena i dopuna Financijskog plana Javne ustanove za regionalni razvoj Varaždinske županije za 2024. godinu usvojen sukladno odredbama st. 2 ovog članka objavljuje se na internetskim stranicama Javne ustanove za regionalni razvoj Varaždinske županije.
Ako postoje razlike u Izmjenama i dopunama Financijskog plana Javne ustanove za regionalni razvoj Varaždinske županije za 2024. godinu sadržane u izmjenama i dopunama proračuna koje je usvojila Skupština Varaždinske županije u odnosu na usvojeni prijedlog Izmjena i dopuna Financijskog plana iz st. 1 ovog članka Upravno vijeće usvaja Izmjene i dopune Financijskog plana Javne ustanove za regionalni razvoj Varaždinske županije za 2024. godinu sadržane u Izmjenama i dopunama proračuna Varaždinske županije za 2024. godinu koje je donijela Skupština Varaždinske županije.</t>
  </si>
  <si>
    <t>Varaždin, 29. kolovoza 2024. godine</t>
  </si>
  <si>
    <t>Na temelju odredbi članaka 33.-36. i članka 38. i 46. Zakona o proračunu ("Narodne novine" br. 144/21) te članka 12. Statuta Javne ustanove za regionalni razvoj Varaždinske županije („Službeni vjesnik Varaždinske županije“ broj 68/18, 73/18, 46/20, 68/22 i 102/22), Upravno vijeće Javne ustanove za regionalni razvoj Varaždinske županije na 22. sjednici, održanoj 29. kolovoza 2024.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</si>
</sst>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/>
    </xf>
    <xf numFmtId="0" fontId="12" fillId="0" borderId="0" xfId="0" applyFont="1"/>
    <xf numFmtId="0" fontId="6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/>
    </xf>
    <xf numFmtId="0" fontId="10" fillId="0" borderId="0" xfId="0" applyFont="1" applyAlignment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0" fillId="0" borderId="0" xfId="0" applyNumberFormat="1"/>
    <xf numFmtId="0" fontId="15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N11" sqref="N11"/>
    </sheetView>
  </sheetViews>
  <sheetFormatPr defaultRowHeight="14.4" x14ac:dyDescent="0.3"/>
  <cols>
    <col min="5" max="5" width="25.33203125" customWidth="1"/>
    <col min="6" max="7" width="25.33203125" hidden="1" customWidth="1"/>
    <col min="8" max="10" width="25.33203125" customWidth="1"/>
  </cols>
  <sheetData>
    <row r="1" spans="1:10" ht="64.8" customHeight="1" x14ac:dyDescent="0.3">
      <c r="A1" s="104" t="s">
        <v>114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42" customHeight="1" x14ac:dyDescent="0.3">
      <c r="A2" s="100" t="s">
        <v>102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7.399999999999999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6" x14ac:dyDescent="0.3">
      <c r="A4" s="100" t="s">
        <v>20</v>
      </c>
      <c r="B4" s="100"/>
      <c r="C4" s="100"/>
      <c r="D4" s="100"/>
      <c r="E4" s="100"/>
      <c r="F4" s="100"/>
      <c r="G4" s="100"/>
      <c r="H4" s="100"/>
      <c r="I4" s="111"/>
      <c r="J4" s="111"/>
    </row>
    <row r="5" spans="1:10" ht="15.6" x14ac:dyDescent="0.3">
      <c r="A5" s="39"/>
      <c r="B5" s="39"/>
      <c r="C5" s="39"/>
      <c r="D5" s="39"/>
      <c r="E5" s="39"/>
      <c r="F5" s="39"/>
      <c r="G5" s="39"/>
      <c r="H5" s="39"/>
      <c r="I5" s="69"/>
      <c r="J5" s="69"/>
    </row>
    <row r="6" spans="1:10" x14ac:dyDescent="0.3">
      <c r="A6" s="107" t="s">
        <v>100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22.8" customHeight="1" x14ac:dyDescent="0.3">
      <c r="A7" s="106" t="s">
        <v>101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7.399999999999999" x14ac:dyDescent="0.3">
      <c r="A8" s="4"/>
      <c r="B8" s="4"/>
      <c r="C8" s="4"/>
      <c r="D8" s="4"/>
      <c r="E8" s="4"/>
      <c r="F8" s="4"/>
      <c r="G8" s="4"/>
      <c r="H8" s="4"/>
      <c r="I8" s="5"/>
      <c r="J8" s="5"/>
    </row>
    <row r="9" spans="1:10" ht="15.6" x14ac:dyDescent="0.3">
      <c r="A9" s="100" t="s">
        <v>26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0" ht="17.399999999999999" x14ac:dyDescent="0.3">
      <c r="A10" s="1"/>
      <c r="B10" s="2"/>
      <c r="C10" s="2"/>
      <c r="D10" s="2"/>
      <c r="E10" s="6"/>
      <c r="F10" s="7"/>
      <c r="G10" s="7"/>
      <c r="H10" s="7"/>
      <c r="I10" s="7"/>
      <c r="J10" s="32" t="s">
        <v>36</v>
      </c>
    </row>
    <row r="11" spans="1:10" x14ac:dyDescent="0.3">
      <c r="A11" s="25"/>
      <c r="B11" s="26"/>
      <c r="C11" s="26"/>
      <c r="D11" s="27"/>
      <c r="E11" s="28"/>
      <c r="F11" s="3" t="s">
        <v>37</v>
      </c>
      <c r="G11" s="3" t="s">
        <v>35</v>
      </c>
      <c r="H11" s="3" t="s">
        <v>33</v>
      </c>
      <c r="I11" s="3" t="s">
        <v>96</v>
      </c>
      <c r="J11" s="3" t="s">
        <v>97</v>
      </c>
    </row>
    <row r="12" spans="1:10" x14ac:dyDescent="0.3">
      <c r="A12" s="96" t="s">
        <v>0</v>
      </c>
      <c r="B12" s="92"/>
      <c r="C12" s="92"/>
      <c r="D12" s="92"/>
      <c r="E12" s="112"/>
      <c r="F12" s="29">
        <f>F13+F14</f>
        <v>0</v>
      </c>
      <c r="G12" s="29">
        <f t="shared" ref="G12:I12" si="0">G13+G14</f>
        <v>0</v>
      </c>
      <c r="H12" s="70">
        <f t="shared" si="0"/>
        <v>758681</v>
      </c>
      <c r="I12" s="70">
        <f t="shared" si="0"/>
        <v>209015</v>
      </c>
      <c r="J12" s="70">
        <f t="shared" ref="J12:J18" si="1">H12+I12</f>
        <v>967696</v>
      </c>
    </row>
    <row r="13" spans="1:10" x14ac:dyDescent="0.3">
      <c r="A13" s="113" t="s">
        <v>38</v>
      </c>
      <c r="B13" s="114"/>
      <c r="C13" s="114"/>
      <c r="D13" s="114"/>
      <c r="E13" s="110"/>
      <c r="F13" s="30"/>
      <c r="G13" s="30"/>
      <c r="H13" s="71">
        <v>758681</v>
      </c>
      <c r="I13" s="71">
        <v>209015</v>
      </c>
      <c r="J13" s="71">
        <f t="shared" si="1"/>
        <v>967696</v>
      </c>
    </row>
    <row r="14" spans="1:10" x14ac:dyDescent="0.3">
      <c r="A14" s="109" t="s">
        <v>39</v>
      </c>
      <c r="B14" s="110"/>
      <c r="C14" s="110"/>
      <c r="D14" s="110"/>
      <c r="E14" s="110"/>
      <c r="F14" s="30"/>
      <c r="G14" s="30"/>
      <c r="H14" s="71">
        <v>0</v>
      </c>
      <c r="I14" s="71">
        <v>0</v>
      </c>
      <c r="J14" s="71">
        <f t="shared" si="1"/>
        <v>0</v>
      </c>
    </row>
    <row r="15" spans="1:10" x14ac:dyDescent="0.3">
      <c r="A15" s="33" t="s">
        <v>1</v>
      </c>
      <c r="B15" s="41"/>
      <c r="C15" s="41"/>
      <c r="D15" s="41"/>
      <c r="E15" s="41"/>
      <c r="F15" s="29">
        <f>F16+F17</f>
        <v>0</v>
      </c>
      <c r="G15" s="29">
        <f t="shared" ref="G15:I15" si="2">G16+G17</f>
        <v>0</v>
      </c>
      <c r="H15" s="70">
        <f t="shared" si="2"/>
        <v>814221</v>
      </c>
      <c r="I15" s="70">
        <f t="shared" si="2"/>
        <v>208965</v>
      </c>
      <c r="J15" s="70">
        <f t="shared" si="1"/>
        <v>1023186</v>
      </c>
    </row>
    <row r="16" spans="1:10" x14ac:dyDescent="0.3">
      <c r="A16" s="115" t="s">
        <v>40</v>
      </c>
      <c r="B16" s="114"/>
      <c r="C16" s="114"/>
      <c r="D16" s="114"/>
      <c r="E16" s="114"/>
      <c r="F16" s="30"/>
      <c r="G16" s="30"/>
      <c r="H16" s="71">
        <v>747326</v>
      </c>
      <c r="I16" s="71">
        <v>192860</v>
      </c>
      <c r="J16" s="72">
        <f t="shared" si="1"/>
        <v>940186</v>
      </c>
    </row>
    <row r="17" spans="1:10" x14ac:dyDescent="0.3">
      <c r="A17" s="109" t="s">
        <v>41</v>
      </c>
      <c r="B17" s="110"/>
      <c r="C17" s="110"/>
      <c r="D17" s="110"/>
      <c r="E17" s="110"/>
      <c r="F17" s="30"/>
      <c r="G17" s="30"/>
      <c r="H17" s="71">
        <v>66895</v>
      </c>
      <c r="I17" s="71">
        <v>16105</v>
      </c>
      <c r="J17" s="72">
        <f t="shared" si="1"/>
        <v>83000</v>
      </c>
    </row>
    <row r="18" spans="1:10" x14ac:dyDescent="0.3">
      <c r="A18" s="91" t="s">
        <v>62</v>
      </c>
      <c r="B18" s="92"/>
      <c r="C18" s="92"/>
      <c r="D18" s="92"/>
      <c r="E18" s="92"/>
      <c r="F18" s="29">
        <f>F12-F15</f>
        <v>0</v>
      </c>
      <c r="G18" s="29">
        <f t="shared" ref="G18:I18" si="3">G12-G15</f>
        <v>0</v>
      </c>
      <c r="H18" s="70">
        <f t="shared" si="3"/>
        <v>-55540</v>
      </c>
      <c r="I18" s="70">
        <f t="shared" si="3"/>
        <v>50</v>
      </c>
      <c r="J18" s="70">
        <f t="shared" si="1"/>
        <v>-55490</v>
      </c>
    </row>
    <row r="19" spans="1:10" ht="17.399999999999999" x14ac:dyDescent="0.3">
      <c r="A19" s="4"/>
      <c r="B19" s="21"/>
      <c r="C19" s="21"/>
      <c r="D19" s="21"/>
      <c r="E19" s="21"/>
      <c r="F19" s="21"/>
      <c r="G19" s="21"/>
      <c r="H19" s="22"/>
      <c r="I19" s="22"/>
      <c r="J19" s="22"/>
    </row>
    <row r="20" spans="1:10" ht="15.6" x14ac:dyDescent="0.3">
      <c r="A20" s="100" t="s">
        <v>27</v>
      </c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ht="17.399999999999999" x14ac:dyDescent="0.3">
      <c r="A21" s="4"/>
      <c r="B21" s="21"/>
      <c r="C21" s="21"/>
      <c r="D21" s="21"/>
      <c r="E21" s="21"/>
      <c r="F21" s="21"/>
      <c r="G21" s="21"/>
      <c r="H21" s="22"/>
      <c r="I21" s="22"/>
      <c r="J21" s="22"/>
    </row>
    <row r="22" spans="1:10" x14ac:dyDescent="0.3">
      <c r="A22" s="25"/>
      <c r="B22" s="26"/>
      <c r="C22" s="26"/>
      <c r="D22" s="27"/>
      <c r="E22" s="28"/>
      <c r="F22" s="3" t="s">
        <v>37</v>
      </c>
      <c r="G22" s="3" t="s">
        <v>35</v>
      </c>
      <c r="H22" s="3" t="s">
        <v>33</v>
      </c>
      <c r="I22" s="3" t="s">
        <v>96</v>
      </c>
      <c r="J22" s="3" t="s">
        <v>97</v>
      </c>
    </row>
    <row r="23" spans="1:10" x14ac:dyDescent="0.3">
      <c r="A23" s="109" t="s">
        <v>42</v>
      </c>
      <c r="B23" s="110"/>
      <c r="C23" s="110"/>
      <c r="D23" s="110"/>
      <c r="E23" s="110"/>
      <c r="F23" s="30"/>
      <c r="G23" s="30"/>
      <c r="H23" s="71">
        <v>0</v>
      </c>
      <c r="I23" s="71">
        <v>0</v>
      </c>
      <c r="J23" s="72">
        <v>0</v>
      </c>
    </row>
    <row r="24" spans="1:10" x14ac:dyDescent="0.3">
      <c r="A24" s="109" t="s">
        <v>43</v>
      </c>
      <c r="B24" s="110"/>
      <c r="C24" s="110"/>
      <c r="D24" s="110"/>
      <c r="E24" s="110"/>
      <c r="F24" s="30"/>
      <c r="G24" s="30"/>
      <c r="H24" s="71">
        <v>0</v>
      </c>
      <c r="I24" s="71">
        <v>0</v>
      </c>
      <c r="J24" s="72">
        <v>0</v>
      </c>
    </row>
    <row r="25" spans="1:10" x14ac:dyDescent="0.3">
      <c r="A25" s="91" t="s">
        <v>2</v>
      </c>
      <c r="B25" s="92"/>
      <c r="C25" s="92"/>
      <c r="D25" s="92"/>
      <c r="E25" s="92"/>
      <c r="F25" s="29">
        <f>F23-F24</f>
        <v>0</v>
      </c>
      <c r="G25" s="29">
        <f t="shared" ref="G25:J25" si="4">G23-G24</f>
        <v>0</v>
      </c>
      <c r="H25" s="70">
        <f t="shared" si="4"/>
        <v>0</v>
      </c>
      <c r="I25" s="70">
        <f t="shared" si="4"/>
        <v>0</v>
      </c>
      <c r="J25" s="70">
        <f t="shared" si="4"/>
        <v>0</v>
      </c>
    </row>
    <row r="26" spans="1:10" x14ac:dyDescent="0.3">
      <c r="A26" s="91" t="s">
        <v>63</v>
      </c>
      <c r="B26" s="92"/>
      <c r="C26" s="92"/>
      <c r="D26" s="92"/>
      <c r="E26" s="92"/>
      <c r="F26" s="29">
        <f>F18+F25</f>
        <v>0</v>
      </c>
      <c r="G26" s="29">
        <f t="shared" ref="G26:J26" si="5">G18+G25</f>
        <v>0</v>
      </c>
      <c r="H26" s="70">
        <f t="shared" si="5"/>
        <v>-55540</v>
      </c>
      <c r="I26" s="70">
        <f t="shared" si="5"/>
        <v>50</v>
      </c>
      <c r="J26" s="70">
        <f t="shared" si="5"/>
        <v>-55490</v>
      </c>
    </row>
    <row r="27" spans="1:10" ht="17.399999999999999" x14ac:dyDescent="0.3">
      <c r="A27" s="20"/>
      <c r="B27" s="21"/>
      <c r="C27" s="21"/>
      <c r="D27" s="21"/>
      <c r="E27" s="21"/>
      <c r="F27" s="21"/>
      <c r="G27" s="21"/>
      <c r="H27" s="22"/>
      <c r="I27" s="22"/>
      <c r="J27" s="22"/>
    </row>
    <row r="28" spans="1:10" ht="15.6" x14ac:dyDescent="0.3">
      <c r="A28" s="100" t="s">
        <v>64</v>
      </c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5.6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</row>
    <row r="30" spans="1:10" x14ac:dyDescent="0.3">
      <c r="A30" s="25"/>
      <c r="B30" s="26"/>
      <c r="C30" s="26"/>
      <c r="D30" s="27"/>
      <c r="E30" s="28"/>
      <c r="F30" s="3" t="s">
        <v>37</v>
      </c>
      <c r="G30" s="3" t="s">
        <v>35</v>
      </c>
      <c r="H30" s="3" t="s">
        <v>33</v>
      </c>
      <c r="I30" s="3" t="s">
        <v>96</v>
      </c>
      <c r="J30" s="3" t="s">
        <v>97</v>
      </c>
    </row>
    <row r="31" spans="1:10" ht="15" customHeight="1" x14ac:dyDescent="0.3">
      <c r="A31" s="93" t="s">
        <v>65</v>
      </c>
      <c r="B31" s="94"/>
      <c r="C31" s="94"/>
      <c r="D31" s="94"/>
      <c r="E31" s="95"/>
      <c r="F31" s="42">
        <v>0</v>
      </c>
      <c r="G31" s="42">
        <v>0</v>
      </c>
      <c r="H31" s="73">
        <v>55540</v>
      </c>
      <c r="I31" s="73">
        <v>183892.65</v>
      </c>
      <c r="J31" s="74">
        <f>H31+I31</f>
        <v>239432.65</v>
      </c>
    </row>
    <row r="32" spans="1:10" ht="15" customHeight="1" x14ac:dyDescent="0.3">
      <c r="A32" s="91" t="s">
        <v>66</v>
      </c>
      <c r="B32" s="92"/>
      <c r="C32" s="92"/>
      <c r="D32" s="92"/>
      <c r="E32" s="92"/>
      <c r="F32" s="43">
        <f>F26+F31</f>
        <v>0</v>
      </c>
      <c r="G32" s="43">
        <f t="shared" ref="G32:H32" si="6">G26+G31</f>
        <v>0</v>
      </c>
      <c r="H32" s="75">
        <f t="shared" si="6"/>
        <v>0</v>
      </c>
      <c r="I32" s="75">
        <v>183942.65</v>
      </c>
      <c r="J32" s="76">
        <f>H32+I32</f>
        <v>183942.65</v>
      </c>
    </row>
    <row r="33" spans="1:10" ht="45" customHeight="1" x14ac:dyDescent="0.3">
      <c r="A33" s="96" t="s">
        <v>67</v>
      </c>
      <c r="B33" s="97"/>
      <c r="C33" s="97"/>
      <c r="D33" s="97"/>
      <c r="E33" s="98"/>
      <c r="F33" s="43">
        <f>F18+F25+F31-F32</f>
        <v>0</v>
      </c>
      <c r="G33" s="43">
        <f t="shared" ref="G33:J33" si="7">G18+G25+G31-G32</f>
        <v>0</v>
      </c>
      <c r="H33" s="75">
        <f t="shared" si="7"/>
        <v>0</v>
      </c>
      <c r="I33" s="75">
        <f t="shared" si="7"/>
        <v>0</v>
      </c>
      <c r="J33" s="76">
        <f t="shared" si="7"/>
        <v>0</v>
      </c>
    </row>
    <row r="34" spans="1:10" ht="15.6" x14ac:dyDescent="0.3">
      <c r="A34" s="44"/>
      <c r="B34" s="45"/>
      <c r="C34" s="45"/>
      <c r="D34" s="45"/>
      <c r="E34" s="45"/>
      <c r="F34" s="45"/>
      <c r="G34" s="45"/>
      <c r="H34" s="45"/>
      <c r="I34" s="45"/>
      <c r="J34" s="45"/>
    </row>
    <row r="35" spans="1:10" ht="15.6" x14ac:dyDescent="0.3">
      <c r="A35" s="99" t="s">
        <v>61</v>
      </c>
      <c r="B35" s="99"/>
      <c r="C35" s="99"/>
      <c r="D35" s="99"/>
      <c r="E35" s="99"/>
      <c r="F35" s="99"/>
      <c r="G35" s="99"/>
      <c r="H35" s="99"/>
      <c r="I35" s="99"/>
      <c r="J35" s="99"/>
    </row>
    <row r="36" spans="1:10" ht="17.399999999999999" x14ac:dyDescent="0.3">
      <c r="A36" s="46"/>
      <c r="B36" s="47"/>
      <c r="C36" s="47"/>
      <c r="D36" s="47"/>
      <c r="E36" s="47"/>
      <c r="F36" s="47"/>
      <c r="G36" s="47"/>
      <c r="H36" s="48"/>
      <c r="I36" s="48"/>
      <c r="J36" s="48"/>
    </row>
    <row r="37" spans="1:10" x14ac:dyDescent="0.3">
      <c r="A37" s="49"/>
      <c r="B37" s="50"/>
      <c r="C37" s="50"/>
      <c r="D37" s="51"/>
      <c r="E37" s="52"/>
      <c r="F37" s="53" t="s">
        <v>37</v>
      </c>
      <c r="G37" s="53" t="s">
        <v>35</v>
      </c>
      <c r="H37" s="3" t="s">
        <v>33</v>
      </c>
      <c r="I37" s="3" t="s">
        <v>96</v>
      </c>
      <c r="J37" s="3" t="s">
        <v>97</v>
      </c>
    </row>
    <row r="38" spans="1:10" x14ac:dyDescent="0.3">
      <c r="A38" s="93" t="s">
        <v>65</v>
      </c>
      <c r="B38" s="94"/>
      <c r="C38" s="94"/>
      <c r="D38" s="94"/>
      <c r="E38" s="95"/>
      <c r="F38" s="42">
        <v>0</v>
      </c>
      <c r="G38" s="42">
        <f>F41</f>
        <v>0</v>
      </c>
      <c r="H38" s="73">
        <v>177740</v>
      </c>
      <c r="I38" s="73">
        <v>61692.65</v>
      </c>
      <c r="J38" s="74">
        <f>H38+I38</f>
        <v>239432.65</v>
      </c>
    </row>
    <row r="39" spans="1:10" ht="28.5" customHeight="1" x14ac:dyDescent="0.3">
      <c r="A39" s="93" t="s">
        <v>68</v>
      </c>
      <c r="B39" s="94"/>
      <c r="C39" s="94"/>
      <c r="D39" s="94"/>
      <c r="E39" s="95"/>
      <c r="F39" s="42">
        <v>0</v>
      </c>
      <c r="G39" s="42">
        <v>0</v>
      </c>
      <c r="H39" s="73">
        <v>55540</v>
      </c>
      <c r="I39" s="73">
        <v>-50</v>
      </c>
      <c r="J39" s="74">
        <f t="shared" ref="J39:J40" si="8">H39+I39</f>
        <v>55490</v>
      </c>
    </row>
    <row r="40" spans="1:10" x14ac:dyDescent="0.3">
      <c r="A40" s="93" t="s">
        <v>69</v>
      </c>
      <c r="B40" s="102"/>
      <c r="C40" s="102"/>
      <c r="D40" s="102"/>
      <c r="E40" s="103"/>
      <c r="F40" s="42">
        <v>0</v>
      </c>
      <c r="G40" s="42">
        <v>0</v>
      </c>
      <c r="H40" s="73">
        <v>0</v>
      </c>
      <c r="I40" s="73">
        <v>0</v>
      </c>
      <c r="J40" s="74">
        <f t="shared" si="8"/>
        <v>0</v>
      </c>
    </row>
    <row r="41" spans="1:10" ht="15" customHeight="1" x14ac:dyDescent="0.3">
      <c r="A41" s="91" t="s">
        <v>66</v>
      </c>
      <c r="B41" s="92"/>
      <c r="C41" s="92"/>
      <c r="D41" s="92"/>
      <c r="E41" s="92"/>
      <c r="F41" s="31">
        <f>F38-F39+F40</f>
        <v>0</v>
      </c>
      <c r="G41" s="31">
        <f t="shared" ref="G41:J41" si="9">G38-G39+G40</f>
        <v>0</v>
      </c>
      <c r="H41" s="77">
        <f t="shared" si="9"/>
        <v>122200</v>
      </c>
      <c r="I41" s="77">
        <f t="shared" si="9"/>
        <v>61742.65</v>
      </c>
      <c r="J41" s="78">
        <f t="shared" si="9"/>
        <v>183942.65</v>
      </c>
    </row>
    <row r="42" spans="1:10" ht="17.25" customHeight="1" x14ac:dyDescent="0.3"/>
    <row r="43" spans="1:10" ht="25.2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</row>
    <row r="44" spans="1:10" ht="16.8" customHeight="1" x14ac:dyDescent="0.3"/>
  </sheetData>
  <mergeCells count="27">
    <mergeCell ref="A1:J1"/>
    <mergeCell ref="A7:J7"/>
    <mergeCell ref="A6:J6"/>
    <mergeCell ref="A43:J43"/>
    <mergeCell ref="A24:E24"/>
    <mergeCell ref="A2:J2"/>
    <mergeCell ref="A4:J4"/>
    <mergeCell ref="A9:J9"/>
    <mergeCell ref="A12:E12"/>
    <mergeCell ref="A13:E13"/>
    <mergeCell ref="A14:E14"/>
    <mergeCell ref="A16:E16"/>
    <mergeCell ref="A17:E17"/>
    <mergeCell ref="A18:E18"/>
    <mergeCell ref="A20:J20"/>
    <mergeCell ref="A23:E23"/>
    <mergeCell ref="A25:E25"/>
    <mergeCell ref="A26:E26"/>
    <mergeCell ref="A28:J28"/>
    <mergeCell ref="A39:E39"/>
    <mergeCell ref="A40:E40"/>
    <mergeCell ref="A41:E41"/>
    <mergeCell ref="A31:E31"/>
    <mergeCell ref="A32:E32"/>
    <mergeCell ref="A33:E33"/>
    <mergeCell ref="A35:J35"/>
    <mergeCell ref="A38:E38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7" workbookViewId="0">
      <selection activeCell="L12" sqref="L1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5.33203125" customWidth="1"/>
    <col min="4" max="5" width="25.33203125" hidden="1" customWidth="1"/>
    <col min="6" max="8" width="25.33203125" customWidth="1"/>
  </cols>
  <sheetData>
    <row r="1" spans="1:8" ht="54.6" customHeight="1" x14ac:dyDescent="0.3">
      <c r="A1" s="100" t="s">
        <v>102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8" customHeight="1" x14ac:dyDescent="0.3">
      <c r="A3" s="100" t="s">
        <v>20</v>
      </c>
      <c r="B3" s="100"/>
      <c r="C3" s="100"/>
      <c r="D3" s="100"/>
      <c r="E3" s="100"/>
      <c r="F3" s="100"/>
      <c r="G3" s="100"/>
      <c r="H3" s="100"/>
    </row>
    <row r="4" spans="1:8" ht="18" customHeight="1" x14ac:dyDescent="0.3">
      <c r="A4" s="107" t="s">
        <v>103</v>
      </c>
      <c r="B4" s="107"/>
      <c r="C4" s="107"/>
      <c r="D4" s="107"/>
      <c r="E4" s="107"/>
      <c r="F4" s="107"/>
      <c r="G4" s="107"/>
      <c r="H4" s="107"/>
    </row>
    <row r="5" spans="1:8" ht="32.4" customHeight="1" x14ac:dyDescent="0.3">
      <c r="A5" s="117" t="s">
        <v>104</v>
      </c>
      <c r="B5" s="118"/>
      <c r="C5" s="118"/>
      <c r="D5" s="118"/>
      <c r="E5" s="118"/>
      <c r="F5" s="118"/>
      <c r="G5" s="118"/>
      <c r="H5" s="118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8" customHeight="1" x14ac:dyDescent="0.3">
      <c r="A7" s="100" t="s">
        <v>4</v>
      </c>
      <c r="B7" s="100"/>
      <c r="C7" s="100"/>
      <c r="D7" s="100"/>
      <c r="E7" s="100"/>
      <c r="F7" s="100"/>
      <c r="G7" s="100"/>
      <c r="H7" s="100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15.75" customHeight="1" x14ac:dyDescent="0.3">
      <c r="A9" s="100" t="s">
        <v>44</v>
      </c>
      <c r="B9" s="100"/>
      <c r="C9" s="100"/>
      <c r="D9" s="100"/>
      <c r="E9" s="100"/>
      <c r="F9" s="100"/>
      <c r="G9" s="100"/>
      <c r="H9" s="100"/>
    </row>
    <row r="10" spans="1:8" ht="17.399999999999999" x14ac:dyDescent="0.3">
      <c r="A10" s="4"/>
      <c r="B10" s="4"/>
      <c r="C10" s="4"/>
      <c r="D10" s="4"/>
      <c r="E10" s="4"/>
      <c r="F10" s="4"/>
      <c r="G10" s="5"/>
      <c r="H10" s="57"/>
    </row>
    <row r="11" spans="1:8" s="64" customFormat="1" ht="13.8" x14ac:dyDescent="0.3">
      <c r="A11" s="19" t="s">
        <v>5</v>
      </c>
      <c r="B11" s="18" t="s">
        <v>6</v>
      </c>
      <c r="C11" s="18" t="s">
        <v>3</v>
      </c>
      <c r="D11" s="18" t="s">
        <v>34</v>
      </c>
      <c r="E11" s="19" t="s">
        <v>35</v>
      </c>
      <c r="F11" s="19" t="s">
        <v>33</v>
      </c>
      <c r="G11" s="19" t="s">
        <v>96</v>
      </c>
      <c r="H11" s="19" t="s">
        <v>98</v>
      </c>
    </row>
    <row r="12" spans="1:8" s="64" customFormat="1" ht="13.8" x14ac:dyDescent="0.3">
      <c r="A12" s="35"/>
      <c r="B12" s="36"/>
      <c r="C12" s="34" t="s">
        <v>0</v>
      </c>
      <c r="D12" s="36"/>
      <c r="E12" s="35"/>
      <c r="F12" s="79">
        <f>F13+F17</f>
        <v>758681</v>
      </c>
      <c r="G12" s="79">
        <f>G13+G17</f>
        <v>209015</v>
      </c>
      <c r="H12" s="79">
        <f>F12+G12</f>
        <v>967696</v>
      </c>
    </row>
    <row r="13" spans="1:8" ht="15.75" customHeight="1" x14ac:dyDescent="0.3">
      <c r="A13" s="14">
        <v>6</v>
      </c>
      <c r="B13" s="14"/>
      <c r="C13" s="14" t="s">
        <v>7</v>
      </c>
      <c r="D13" s="8"/>
      <c r="E13" s="9"/>
      <c r="F13" s="80">
        <f>SUM(F14:F16)</f>
        <v>758681</v>
      </c>
      <c r="G13" s="80">
        <f>SUM(G14:G16)</f>
        <v>209015</v>
      </c>
      <c r="H13" s="85">
        <f>F13+G13</f>
        <v>967696</v>
      </c>
    </row>
    <row r="14" spans="1:8" ht="39.6" x14ac:dyDescent="0.3">
      <c r="A14" s="10"/>
      <c r="B14" s="14">
        <v>63</v>
      </c>
      <c r="C14" s="14" t="s">
        <v>29</v>
      </c>
      <c r="D14" s="8"/>
      <c r="E14" s="9"/>
      <c r="F14" s="80">
        <v>103400</v>
      </c>
      <c r="G14" s="80">
        <v>340055</v>
      </c>
      <c r="H14" s="80">
        <f>F14+G14</f>
        <v>443455</v>
      </c>
    </row>
    <row r="15" spans="1:8" x14ac:dyDescent="0.3">
      <c r="A15" s="11"/>
      <c r="B15" s="11">
        <v>64</v>
      </c>
      <c r="C15" s="11" t="s">
        <v>70</v>
      </c>
      <c r="D15" s="8"/>
      <c r="E15" s="9"/>
      <c r="F15" s="80">
        <v>500</v>
      </c>
      <c r="G15" s="80">
        <v>1010</v>
      </c>
      <c r="H15" s="80">
        <f t="shared" ref="H15:H18" si="0">F15+G15</f>
        <v>1510</v>
      </c>
    </row>
    <row r="16" spans="1:8" ht="39.6" x14ac:dyDescent="0.3">
      <c r="A16" s="11"/>
      <c r="B16" s="11">
        <v>67</v>
      </c>
      <c r="C16" s="14" t="s">
        <v>30</v>
      </c>
      <c r="D16" s="8"/>
      <c r="E16" s="9"/>
      <c r="F16" s="80">
        <v>654781</v>
      </c>
      <c r="G16" s="80">
        <v>-132050</v>
      </c>
      <c r="H16" s="80">
        <f>F16+G16</f>
        <v>522731</v>
      </c>
    </row>
    <row r="17" spans="1:8" ht="26.4" x14ac:dyDescent="0.3">
      <c r="A17" s="15">
        <v>7</v>
      </c>
      <c r="B17" s="15"/>
      <c r="C17" s="24" t="s">
        <v>8</v>
      </c>
      <c r="D17" s="8"/>
      <c r="E17" s="9"/>
      <c r="F17" s="80">
        <f>SUM(F18)</f>
        <v>0</v>
      </c>
      <c r="G17" s="80">
        <f>SUM(G18)</f>
        <v>0</v>
      </c>
      <c r="H17" s="80">
        <f t="shared" si="0"/>
        <v>0</v>
      </c>
    </row>
    <row r="18" spans="1:8" ht="39.6" x14ac:dyDescent="0.3">
      <c r="A18" s="14"/>
      <c r="B18" s="14">
        <v>72</v>
      </c>
      <c r="C18" s="24" t="s">
        <v>28</v>
      </c>
      <c r="D18" s="9"/>
      <c r="E18" s="9"/>
      <c r="F18" s="80">
        <v>0</v>
      </c>
      <c r="G18" s="80">
        <v>0</v>
      </c>
      <c r="H18" s="80">
        <f t="shared" si="0"/>
        <v>0</v>
      </c>
    </row>
    <row r="19" spans="1:8" x14ac:dyDescent="0.3">
      <c r="A19" s="61"/>
      <c r="B19" s="61"/>
      <c r="C19" s="62"/>
      <c r="D19" s="63"/>
      <c r="E19" s="63"/>
      <c r="F19" s="81"/>
      <c r="G19" s="81"/>
      <c r="H19" s="82"/>
    </row>
    <row r="20" spans="1:8" x14ac:dyDescent="0.3">
      <c r="A20" s="61"/>
      <c r="B20" s="61"/>
      <c r="C20" s="62"/>
      <c r="D20" s="63"/>
      <c r="E20" s="63"/>
      <c r="F20" s="81"/>
      <c r="G20" s="81"/>
      <c r="H20" s="82"/>
    </row>
    <row r="21" spans="1:8" x14ac:dyDescent="0.3">
      <c r="A21" s="15">
        <v>9</v>
      </c>
      <c r="B21" s="15"/>
      <c r="C21" s="24" t="s">
        <v>72</v>
      </c>
      <c r="D21" s="9"/>
      <c r="E21" s="9"/>
      <c r="F21" s="80">
        <v>55540</v>
      </c>
      <c r="G21" s="80">
        <v>-50</v>
      </c>
      <c r="H21" s="80">
        <f>F21+G21</f>
        <v>55490</v>
      </c>
    </row>
    <row r="22" spans="1:8" x14ac:dyDescent="0.3">
      <c r="A22" s="14"/>
      <c r="B22" s="14">
        <v>92</v>
      </c>
      <c r="C22" s="24" t="s">
        <v>72</v>
      </c>
      <c r="D22" s="8"/>
      <c r="E22" s="9"/>
      <c r="F22" s="80">
        <v>55540</v>
      </c>
      <c r="G22" s="80">
        <v>-50</v>
      </c>
      <c r="H22" s="80">
        <f>F22+G22</f>
        <v>55490</v>
      </c>
    </row>
    <row r="25" spans="1:8" ht="15.6" x14ac:dyDescent="0.3">
      <c r="A25" s="100" t="s">
        <v>45</v>
      </c>
      <c r="B25" s="116"/>
      <c r="C25" s="116"/>
      <c r="D25" s="116"/>
      <c r="E25" s="116"/>
      <c r="F25" s="116"/>
      <c r="G25" s="116"/>
      <c r="H25" s="116"/>
    </row>
    <row r="26" spans="1:8" ht="17.399999999999999" x14ac:dyDescent="0.3">
      <c r="A26" s="4"/>
      <c r="B26" s="4"/>
      <c r="C26" s="4"/>
      <c r="D26" s="4"/>
      <c r="E26" s="4"/>
      <c r="F26" s="4"/>
      <c r="G26" s="5"/>
      <c r="H26" s="5"/>
    </row>
    <row r="27" spans="1:8" x14ac:dyDescent="0.3">
      <c r="A27" s="19" t="s">
        <v>5</v>
      </c>
      <c r="B27" s="18" t="s">
        <v>6</v>
      </c>
      <c r="C27" s="18" t="s">
        <v>9</v>
      </c>
      <c r="D27" s="18" t="s">
        <v>34</v>
      </c>
      <c r="E27" s="19" t="s">
        <v>35</v>
      </c>
      <c r="F27" s="19" t="s">
        <v>33</v>
      </c>
      <c r="G27" s="19" t="s">
        <v>96</v>
      </c>
      <c r="H27" s="19" t="s">
        <v>98</v>
      </c>
    </row>
    <row r="28" spans="1:8" s="64" customFormat="1" ht="13.8" x14ac:dyDescent="0.3">
      <c r="A28" s="35"/>
      <c r="B28" s="36"/>
      <c r="C28" s="34" t="s">
        <v>1</v>
      </c>
      <c r="D28" s="36"/>
      <c r="E28" s="35"/>
      <c r="F28" s="79">
        <f>F29+F33</f>
        <v>814221</v>
      </c>
      <c r="G28" s="79">
        <f>G29+G33</f>
        <v>208965</v>
      </c>
      <c r="H28" s="79">
        <f>F28+G28</f>
        <v>1023186</v>
      </c>
    </row>
    <row r="29" spans="1:8" s="60" customFormat="1" ht="15.75" customHeight="1" x14ac:dyDescent="0.3">
      <c r="A29" s="10">
        <v>3</v>
      </c>
      <c r="B29" s="10"/>
      <c r="C29" s="10" t="s">
        <v>10</v>
      </c>
      <c r="D29" s="58"/>
      <c r="E29" s="59"/>
      <c r="F29" s="84">
        <f>SUM(F30:F32)</f>
        <v>747326</v>
      </c>
      <c r="G29" s="84">
        <f>SUM(G30:G32)</f>
        <v>192860</v>
      </c>
      <c r="H29" s="79">
        <f>F29+G29</f>
        <v>940186</v>
      </c>
    </row>
    <row r="30" spans="1:8" ht="15.75" customHeight="1" x14ac:dyDescent="0.3">
      <c r="A30" s="10"/>
      <c r="B30" s="14">
        <v>31</v>
      </c>
      <c r="C30" s="14" t="s">
        <v>11</v>
      </c>
      <c r="D30" s="8"/>
      <c r="E30" s="9"/>
      <c r="F30" s="80">
        <v>523107</v>
      </c>
      <c r="G30" s="80">
        <v>219345</v>
      </c>
      <c r="H30" s="80">
        <f>F30+G30</f>
        <v>742452</v>
      </c>
    </row>
    <row r="31" spans="1:8" x14ac:dyDescent="0.3">
      <c r="A31" s="11"/>
      <c r="B31" s="11">
        <v>32</v>
      </c>
      <c r="C31" s="11" t="s">
        <v>23</v>
      </c>
      <c r="D31" s="8"/>
      <c r="E31" s="9"/>
      <c r="F31" s="80">
        <v>219219</v>
      </c>
      <c r="G31" s="80">
        <v>-25485</v>
      </c>
      <c r="H31" s="80">
        <f t="shared" ref="H31:H35" si="1">F31+G31</f>
        <v>193734</v>
      </c>
    </row>
    <row r="32" spans="1:8" x14ac:dyDescent="0.3">
      <c r="A32" s="11"/>
      <c r="B32" s="11">
        <v>34</v>
      </c>
      <c r="C32" s="11" t="s">
        <v>71</v>
      </c>
      <c r="D32" s="8"/>
      <c r="E32" s="9"/>
      <c r="F32" s="80">
        <v>5000</v>
      </c>
      <c r="G32" s="80">
        <v>-1000</v>
      </c>
      <c r="H32" s="80">
        <f t="shared" si="1"/>
        <v>4000</v>
      </c>
    </row>
    <row r="33" spans="1:8" s="60" customFormat="1" ht="26.4" x14ac:dyDescent="0.3">
      <c r="A33" s="13">
        <v>4</v>
      </c>
      <c r="B33" s="13"/>
      <c r="C33" s="23" t="s">
        <v>12</v>
      </c>
      <c r="D33" s="58"/>
      <c r="E33" s="59"/>
      <c r="F33" s="84">
        <f>SUM(F34:F35)</f>
        <v>66895</v>
      </c>
      <c r="G33" s="84">
        <f>SUM(G34:G35)</f>
        <v>16105</v>
      </c>
      <c r="H33" s="84">
        <f t="shared" si="1"/>
        <v>83000</v>
      </c>
    </row>
    <row r="34" spans="1:8" ht="39.6" x14ac:dyDescent="0.3">
      <c r="A34" s="14"/>
      <c r="B34" s="14">
        <v>41</v>
      </c>
      <c r="C34" s="24" t="s">
        <v>13</v>
      </c>
      <c r="D34" s="8"/>
      <c r="E34" s="9"/>
      <c r="F34" s="80">
        <v>13272</v>
      </c>
      <c r="G34" s="80">
        <v>7728</v>
      </c>
      <c r="H34" s="80">
        <f t="shared" si="1"/>
        <v>21000</v>
      </c>
    </row>
    <row r="35" spans="1:8" ht="39.6" x14ac:dyDescent="0.3">
      <c r="A35" s="14"/>
      <c r="B35" s="14">
        <v>42</v>
      </c>
      <c r="C35" s="24" t="s">
        <v>31</v>
      </c>
      <c r="D35" s="8"/>
      <c r="E35" s="9"/>
      <c r="F35" s="80">
        <v>53623</v>
      </c>
      <c r="G35" s="80">
        <v>8377</v>
      </c>
      <c r="H35" s="80">
        <f t="shared" si="1"/>
        <v>62000</v>
      </c>
    </row>
  </sheetData>
  <mergeCells count="7">
    <mergeCell ref="A25:H25"/>
    <mergeCell ref="A1:H1"/>
    <mergeCell ref="A3:H3"/>
    <mergeCell ref="A7:H7"/>
    <mergeCell ref="A9:H9"/>
    <mergeCell ref="A4:H4"/>
    <mergeCell ref="A5:H5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topLeftCell="A4" workbookViewId="0">
      <selection activeCell="L37" sqref="L37"/>
    </sheetView>
  </sheetViews>
  <sheetFormatPr defaultRowHeight="14.4" x14ac:dyDescent="0.3"/>
  <cols>
    <col min="1" max="1" width="25.33203125" customWidth="1"/>
    <col min="2" max="3" width="25.33203125" hidden="1" customWidth="1"/>
    <col min="4" max="6" width="25.33203125" customWidth="1"/>
  </cols>
  <sheetData>
    <row r="1" spans="1:6" ht="42" customHeight="1" x14ac:dyDescent="0.3">
      <c r="A1" s="100" t="s">
        <v>102</v>
      </c>
      <c r="B1" s="100"/>
      <c r="C1" s="100"/>
      <c r="D1" s="100"/>
      <c r="E1" s="100"/>
      <c r="F1" s="100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100" t="s">
        <v>20</v>
      </c>
      <c r="B3" s="100"/>
      <c r="C3" s="100"/>
      <c r="D3" s="100"/>
      <c r="E3" s="100"/>
      <c r="F3" s="100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100" t="s">
        <v>4</v>
      </c>
      <c r="B5" s="100"/>
      <c r="C5" s="100"/>
      <c r="D5" s="100"/>
      <c r="E5" s="100"/>
      <c r="F5" s="100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100" t="s">
        <v>46</v>
      </c>
      <c r="B7" s="100"/>
      <c r="C7" s="100"/>
      <c r="D7" s="100"/>
      <c r="E7" s="100"/>
      <c r="F7" s="100"/>
    </row>
    <row r="8" spans="1:6" ht="17.399999999999999" x14ac:dyDescent="0.3">
      <c r="A8" s="4"/>
      <c r="B8" s="4"/>
      <c r="C8" s="4"/>
      <c r="D8" s="4"/>
      <c r="E8" s="5"/>
      <c r="F8" s="5"/>
    </row>
    <row r="9" spans="1:6" x14ac:dyDescent="0.3">
      <c r="A9" s="19" t="s">
        <v>48</v>
      </c>
      <c r="B9" s="18" t="s">
        <v>34</v>
      </c>
      <c r="C9" s="19" t="s">
        <v>35</v>
      </c>
      <c r="D9" s="19" t="s">
        <v>33</v>
      </c>
      <c r="E9" s="19" t="s">
        <v>96</v>
      </c>
      <c r="F9" s="19" t="s">
        <v>98</v>
      </c>
    </row>
    <row r="10" spans="1:6" x14ac:dyDescent="0.3">
      <c r="A10" s="37" t="s">
        <v>0</v>
      </c>
      <c r="B10" s="36"/>
      <c r="C10" s="35"/>
      <c r="D10" s="79">
        <f>D11</f>
        <v>758681</v>
      </c>
      <c r="E10" s="79">
        <f>E11</f>
        <v>209015</v>
      </c>
      <c r="F10" s="79">
        <f>F11</f>
        <v>967696</v>
      </c>
    </row>
    <row r="11" spans="1:6" hidden="1" x14ac:dyDescent="0.3">
      <c r="A11" s="37" t="s">
        <v>74</v>
      </c>
      <c r="B11" s="36"/>
      <c r="C11" s="35"/>
      <c r="D11" s="79">
        <f>SUM(D12+D14+D16)</f>
        <v>758681</v>
      </c>
      <c r="E11" s="79">
        <f>SUM(E12+E14+E16)</f>
        <v>209015</v>
      </c>
      <c r="F11" s="79">
        <f>SUM(F12+F14+F16)</f>
        <v>967696</v>
      </c>
    </row>
    <row r="12" spans="1:6" x14ac:dyDescent="0.3">
      <c r="A12" s="23" t="s">
        <v>51</v>
      </c>
      <c r="B12" s="35"/>
      <c r="C12" s="35"/>
      <c r="D12" s="79">
        <f>SUM(D13)</f>
        <v>650000</v>
      </c>
      <c r="E12" s="79">
        <f>SUM(E13)</f>
        <v>-132998</v>
      </c>
      <c r="F12" s="79">
        <f>SUM(F13)</f>
        <v>517002</v>
      </c>
    </row>
    <row r="13" spans="1:6" x14ac:dyDescent="0.3">
      <c r="A13" s="12" t="s">
        <v>52</v>
      </c>
      <c r="B13" s="9"/>
      <c r="C13" s="9"/>
      <c r="D13" s="80">
        <v>650000</v>
      </c>
      <c r="E13" s="80">
        <v>-132998</v>
      </c>
      <c r="F13" s="80">
        <f>D13+E13</f>
        <v>517002</v>
      </c>
    </row>
    <row r="14" spans="1:6" s="60" customFormat="1" x14ac:dyDescent="0.3">
      <c r="A14" s="10" t="s">
        <v>53</v>
      </c>
      <c r="B14" s="58"/>
      <c r="C14" s="59"/>
      <c r="D14" s="84">
        <f>SUM(D15)</f>
        <v>500</v>
      </c>
      <c r="E14" s="84">
        <f>SUM(E15)</f>
        <v>1010</v>
      </c>
      <c r="F14" s="84">
        <f>SUM(F15)</f>
        <v>1510</v>
      </c>
    </row>
    <row r="15" spans="1:6" x14ac:dyDescent="0.3">
      <c r="A15" s="16" t="s">
        <v>54</v>
      </c>
      <c r="B15" s="8"/>
      <c r="C15" s="9"/>
      <c r="D15" s="80">
        <v>500</v>
      </c>
      <c r="E15" s="80">
        <v>1010</v>
      </c>
      <c r="F15" s="80">
        <f>D15+E15</f>
        <v>1510</v>
      </c>
    </row>
    <row r="16" spans="1:6" s="60" customFormat="1" x14ac:dyDescent="0.3">
      <c r="A16" s="37" t="s">
        <v>49</v>
      </c>
      <c r="B16" s="58"/>
      <c r="C16" s="59"/>
      <c r="D16" s="84">
        <f>SUM(D17:D18)</f>
        <v>108181</v>
      </c>
      <c r="E16" s="84">
        <f>SUM(E17:E18)</f>
        <v>341003</v>
      </c>
      <c r="F16" s="84">
        <f>SUM(F17:F18)</f>
        <v>449184</v>
      </c>
    </row>
    <row r="17" spans="1:6" x14ac:dyDescent="0.3">
      <c r="A17" s="12" t="s">
        <v>73</v>
      </c>
      <c r="B17" s="8"/>
      <c r="C17" s="9"/>
      <c r="D17" s="80">
        <v>93500</v>
      </c>
      <c r="E17" s="80">
        <v>340055</v>
      </c>
      <c r="F17" s="80">
        <f>D17+E17</f>
        <v>433555</v>
      </c>
    </row>
    <row r="18" spans="1:6" x14ac:dyDescent="0.3">
      <c r="A18" s="12" t="s">
        <v>50</v>
      </c>
      <c r="B18" s="8"/>
      <c r="C18" s="9"/>
      <c r="D18" s="80">
        <v>14681</v>
      </c>
      <c r="E18" s="80">
        <v>948</v>
      </c>
      <c r="F18" s="80">
        <f>D18+E18</f>
        <v>15629</v>
      </c>
    </row>
    <row r="19" spans="1:6" x14ac:dyDescent="0.3">
      <c r="A19" s="68"/>
      <c r="B19" s="63"/>
      <c r="C19" s="63"/>
      <c r="D19" s="81"/>
      <c r="E19" s="81"/>
      <c r="F19" s="81"/>
    </row>
    <row r="20" spans="1:6" x14ac:dyDescent="0.3">
      <c r="A20" s="12" t="s">
        <v>95</v>
      </c>
      <c r="B20" s="9"/>
      <c r="C20" s="9"/>
      <c r="D20" s="80">
        <f>SUM(D22:D25)</f>
        <v>55540</v>
      </c>
      <c r="E20" s="80">
        <f>SUM(E24:E25)</f>
        <v>0</v>
      </c>
      <c r="F20" s="80">
        <f>SUM(F24:F25)</f>
        <v>0</v>
      </c>
    </row>
    <row r="21" spans="1:6" x14ac:dyDescent="0.3">
      <c r="A21" s="14" t="s">
        <v>53</v>
      </c>
      <c r="B21" s="9"/>
      <c r="C21" s="9"/>
      <c r="D21" s="80">
        <f>SUM(D22)</f>
        <v>55540</v>
      </c>
      <c r="E21" s="80">
        <v>0</v>
      </c>
      <c r="F21" s="80">
        <v>0</v>
      </c>
    </row>
    <row r="22" spans="1:6" x14ac:dyDescent="0.3">
      <c r="A22" s="16" t="s">
        <v>54</v>
      </c>
      <c r="B22" s="9"/>
      <c r="C22" s="9"/>
      <c r="D22" s="80">
        <v>55540</v>
      </c>
      <c r="E22" s="80">
        <v>-50</v>
      </c>
      <c r="F22" s="80">
        <f>D22+E22</f>
        <v>55490</v>
      </c>
    </row>
    <row r="23" spans="1:6" x14ac:dyDescent="0.3">
      <c r="A23" s="86" t="s">
        <v>49</v>
      </c>
      <c r="B23" s="9"/>
      <c r="C23" s="9"/>
      <c r="D23" s="80">
        <f>SUM(D24:D25)</f>
        <v>0</v>
      </c>
      <c r="E23" s="80">
        <f>SUM(E24:E25)</f>
        <v>0</v>
      </c>
      <c r="F23" s="80">
        <f>SUM(F24:F25)</f>
        <v>0</v>
      </c>
    </row>
    <row r="24" spans="1:6" x14ac:dyDescent="0.3">
      <c r="A24" s="12" t="s">
        <v>73</v>
      </c>
      <c r="B24" s="9"/>
      <c r="C24" s="9"/>
      <c r="D24" s="80">
        <v>0</v>
      </c>
      <c r="E24" s="83">
        <v>0</v>
      </c>
      <c r="F24" s="83">
        <f>D24+E24</f>
        <v>0</v>
      </c>
    </row>
    <row r="25" spans="1:6" x14ac:dyDescent="0.3">
      <c r="A25" s="12" t="s">
        <v>50</v>
      </c>
      <c r="B25" s="9"/>
      <c r="C25" s="9"/>
      <c r="D25" s="80">
        <v>0</v>
      </c>
      <c r="E25" s="80">
        <v>0</v>
      </c>
      <c r="F25" s="83">
        <f>D25+E25</f>
        <v>0</v>
      </c>
    </row>
    <row r="26" spans="1:6" x14ac:dyDescent="0.3">
      <c r="A26" s="68"/>
      <c r="B26" s="63"/>
      <c r="C26" s="63"/>
      <c r="D26" s="63"/>
      <c r="E26" s="63"/>
      <c r="F26" s="63"/>
    </row>
    <row r="28" spans="1:6" ht="15.75" customHeight="1" x14ac:dyDescent="0.3">
      <c r="A28" s="100" t="s">
        <v>47</v>
      </c>
      <c r="B28" s="100"/>
      <c r="C28" s="100"/>
      <c r="D28" s="100"/>
      <c r="E28" s="100"/>
      <c r="F28" s="100"/>
    </row>
    <row r="29" spans="1:6" ht="17.399999999999999" x14ac:dyDescent="0.3">
      <c r="A29" s="4"/>
      <c r="B29" s="4"/>
      <c r="C29" s="4"/>
      <c r="D29" s="4"/>
      <c r="E29" s="5"/>
      <c r="F29" s="5"/>
    </row>
    <row r="30" spans="1:6" x14ac:dyDescent="0.3">
      <c r="A30" s="19" t="s">
        <v>48</v>
      </c>
      <c r="B30" s="18" t="s">
        <v>34</v>
      </c>
      <c r="C30" s="19" t="s">
        <v>35</v>
      </c>
      <c r="D30" s="19" t="s">
        <v>33</v>
      </c>
      <c r="E30" s="19" t="s">
        <v>96</v>
      </c>
      <c r="F30" s="19" t="s">
        <v>98</v>
      </c>
    </row>
    <row r="31" spans="1:6" x14ac:dyDescent="0.3">
      <c r="A31" s="37" t="s">
        <v>1</v>
      </c>
      <c r="B31" s="36"/>
      <c r="C31" s="35"/>
      <c r="D31" s="79">
        <f>SUM(D32+D40)</f>
        <v>814221</v>
      </c>
      <c r="E31" s="79">
        <f>SUM(E33+E35+E37)</f>
        <v>208965</v>
      </c>
      <c r="F31" s="79">
        <f>D31+E31</f>
        <v>1023186</v>
      </c>
    </row>
    <row r="32" spans="1:6" hidden="1" x14ac:dyDescent="0.3">
      <c r="A32" s="37" t="s">
        <v>75</v>
      </c>
      <c r="B32" s="36"/>
      <c r="C32" s="35"/>
      <c r="D32" s="79">
        <f>SUM(D33+D35+D37)</f>
        <v>814221</v>
      </c>
      <c r="E32" s="79">
        <f>SUM(E33+E35+E37)</f>
        <v>208965</v>
      </c>
      <c r="F32" s="79">
        <f>SUM(F33+F35+F37)</f>
        <v>1023186</v>
      </c>
    </row>
    <row r="33" spans="1:6" s="60" customFormat="1" ht="15.75" customHeight="1" x14ac:dyDescent="0.3">
      <c r="A33" s="23" t="s">
        <v>51</v>
      </c>
      <c r="B33" s="58"/>
      <c r="C33" s="59"/>
      <c r="D33" s="84">
        <f>SUM(D34)</f>
        <v>650000</v>
      </c>
      <c r="E33" s="84">
        <f>SUM(E34)</f>
        <v>-132998</v>
      </c>
      <c r="F33" s="84">
        <f>E33+D33</f>
        <v>517002</v>
      </c>
    </row>
    <row r="34" spans="1:6" x14ac:dyDescent="0.3">
      <c r="A34" s="12" t="s">
        <v>52</v>
      </c>
      <c r="B34" s="8"/>
      <c r="C34" s="9"/>
      <c r="D34" s="80">
        <v>650000</v>
      </c>
      <c r="E34" s="80">
        <v>-132998</v>
      </c>
      <c r="F34" s="80">
        <f t="shared" ref="F34:F39" si="0">E34+D34</f>
        <v>517002</v>
      </c>
    </row>
    <row r="35" spans="1:6" s="60" customFormat="1" x14ac:dyDescent="0.3">
      <c r="A35" s="23" t="s">
        <v>53</v>
      </c>
      <c r="B35" s="58"/>
      <c r="C35" s="59"/>
      <c r="D35" s="84">
        <f>SUM(D36)</f>
        <v>56040</v>
      </c>
      <c r="E35" s="84">
        <f>SUM(E36)</f>
        <v>960</v>
      </c>
      <c r="F35" s="84">
        <f t="shared" si="0"/>
        <v>57000</v>
      </c>
    </row>
    <row r="36" spans="1:6" x14ac:dyDescent="0.3">
      <c r="A36" s="12" t="s">
        <v>54</v>
      </c>
      <c r="B36" s="8"/>
      <c r="C36" s="9"/>
      <c r="D36" s="80">
        <v>56040</v>
      </c>
      <c r="E36" s="80">
        <v>960</v>
      </c>
      <c r="F36" s="80">
        <f t="shared" si="0"/>
        <v>57000</v>
      </c>
    </row>
    <row r="37" spans="1:6" s="60" customFormat="1" x14ac:dyDescent="0.3">
      <c r="A37" s="37" t="s">
        <v>49</v>
      </c>
      <c r="B37" s="58"/>
      <c r="C37" s="59"/>
      <c r="D37" s="84">
        <f>SUM(D38:D39)</f>
        <v>108181</v>
      </c>
      <c r="E37" s="84">
        <f>SUM(E38:E39)</f>
        <v>341003</v>
      </c>
      <c r="F37" s="84">
        <f t="shared" si="0"/>
        <v>449184</v>
      </c>
    </row>
    <row r="38" spans="1:6" x14ac:dyDescent="0.3">
      <c r="A38" s="12" t="s">
        <v>73</v>
      </c>
      <c r="B38" s="8"/>
      <c r="C38" s="9"/>
      <c r="D38" s="80">
        <v>93500</v>
      </c>
      <c r="E38" s="80">
        <v>340055</v>
      </c>
      <c r="F38" s="80">
        <f t="shared" si="0"/>
        <v>433555</v>
      </c>
    </row>
    <row r="39" spans="1:6" x14ac:dyDescent="0.3">
      <c r="A39" s="12" t="s">
        <v>50</v>
      </c>
      <c r="B39" s="8"/>
      <c r="C39" s="9"/>
      <c r="D39" s="80">
        <v>14681</v>
      </c>
      <c r="E39" s="80">
        <v>948</v>
      </c>
      <c r="F39" s="80">
        <f t="shared" si="0"/>
        <v>15629</v>
      </c>
    </row>
    <row r="40" spans="1:6" ht="26.4" hidden="1" x14ac:dyDescent="0.3">
      <c r="A40" s="37" t="s">
        <v>76</v>
      </c>
      <c r="B40" s="36"/>
      <c r="C40" s="35"/>
      <c r="D40" s="79">
        <f>SUM(D41+D43+D45)</f>
        <v>0</v>
      </c>
      <c r="E40" s="79">
        <f>SUM(E41+E43+E45)</f>
        <v>11500</v>
      </c>
      <c r="F40" s="79">
        <f>SUM(F41+F43+F45)</f>
        <v>11500</v>
      </c>
    </row>
    <row r="41" spans="1:6" hidden="1" x14ac:dyDescent="0.3">
      <c r="A41" s="23" t="s">
        <v>51</v>
      </c>
      <c r="B41" s="8"/>
      <c r="C41" s="9"/>
      <c r="D41" s="80">
        <f>SUM(D42)</f>
        <v>0</v>
      </c>
      <c r="E41" s="80">
        <f>SUM(E42)</f>
        <v>5400</v>
      </c>
      <c r="F41" s="80">
        <f>SUM(F42)</f>
        <v>5400</v>
      </c>
    </row>
    <row r="42" spans="1:6" hidden="1" x14ac:dyDescent="0.3">
      <c r="A42" s="12" t="s">
        <v>52</v>
      </c>
      <c r="B42" s="8"/>
      <c r="C42" s="9"/>
      <c r="D42" s="80">
        <v>0</v>
      </c>
      <c r="E42" s="80">
        <v>5400</v>
      </c>
      <c r="F42" s="80">
        <f>D42+E42</f>
        <v>5400</v>
      </c>
    </row>
    <row r="43" spans="1:6" hidden="1" x14ac:dyDescent="0.3">
      <c r="A43" s="23" t="s">
        <v>53</v>
      </c>
      <c r="B43" s="8"/>
      <c r="C43" s="9"/>
      <c r="D43" s="80">
        <f>SUM(D44)</f>
        <v>0</v>
      </c>
      <c r="E43" s="80">
        <f>SUM(E44)</f>
        <v>0</v>
      </c>
      <c r="F43" s="80">
        <f>SUM(F44)</f>
        <v>0</v>
      </c>
    </row>
    <row r="44" spans="1:6" hidden="1" x14ac:dyDescent="0.3">
      <c r="A44" s="12" t="s">
        <v>54</v>
      </c>
      <c r="B44" s="8"/>
      <c r="C44" s="9"/>
      <c r="D44" s="80">
        <v>0</v>
      </c>
      <c r="E44" s="80">
        <v>0</v>
      </c>
      <c r="F44" s="80">
        <f>D44+E44</f>
        <v>0</v>
      </c>
    </row>
    <row r="45" spans="1:6" hidden="1" x14ac:dyDescent="0.3">
      <c r="A45" s="37" t="s">
        <v>49</v>
      </c>
      <c r="B45" s="8"/>
      <c r="C45" s="9"/>
      <c r="D45" s="80">
        <f>SUM(D46:D47)</f>
        <v>0</v>
      </c>
      <c r="E45" s="80">
        <f>SUM(E46:E47)</f>
        <v>6100</v>
      </c>
      <c r="F45" s="80">
        <f>SUM(F46:F47)</f>
        <v>6100</v>
      </c>
    </row>
    <row r="46" spans="1:6" hidden="1" x14ac:dyDescent="0.3">
      <c r="A46" s="12" t="s">
        <v>73</v>
      </c>
      <c r="B46" s="8"/>
      <c r="C46" s="9"/>
      <c r="D46" s="80">
        <v>0</v>
      </c>
      <c r="E46" s="80">
        <v>5500</v>
      </c>
      <c r="F46" s="80">
        <f>D46+E46</f>
        <v>5500</v>
      </c>
    </row>
    <row r="47" spans="1:6" hidden="1" x14ac:dyDescent="0.3">
      <c r="A47" s="12" t="s">
        <v>50</v>
      </c>
      <c r="B47" s="8"/>
      <c r="C47" s="9"/>
      <c r="D47" s="80">
        <v>0</v>
      </c>
      <c r="E47" s="80">
        <v>600</v>
      </c>
      <c r="F47" s="80">
        <f>D47+E47</f>
        <v>600</v>
      </c>
    </row>
  </sheetData>
  <mergeCells count="5">
    <mergeCell ref="A1:F1"/>
    <mergeCell ref="A3:F3"/>
    <mergeCell ref="A5:F5"/>
    <mergeCell ref="A7:F7"/>
    <mergeCell ref="A28:F28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F35" sqref="F35"/>
    </sheetView>
  </sheetViews>
  <sheetFormatPr defaultRowHeight="14.4" x14ac:dyDescent="0.3"/>
  <cols>
    <col min="1" max="1" width="37.6640625" customWidth="1"/>
    <col min="2" max="3" width="25.33203125" hidden="1" customWidth="1"/>
    <col min="4" max="6" width="25.33203125" customWidth="1"/>
  </cols>
  <sheetData>
    <row r="1" spans="1:6" ht="42" customHeight="1" x14ac:dyDescent="0.3">
      <c r="A1" s="100" t="s">
        <v>102</v>
      </c>
      <c r="B1" s="100"/>
      <c r="C1" s="100"/>
      <c r="D1" s="100"/>
      <c r="E1" s="100"/>
      <c r="F1" s="100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100" t="s">
        <v>20</v>
      </c>
      <c r="B3" s="100"/>
      <c r="C3" s="100"/>
      <c r="D3" s="100"/>
      <c r="E3" s="111"/>
      <c r="F3" s="111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100" t="s">
        <v>4</v>
      </c>
      <c r="B5" s="101"/>
      <c r="C5" s="101"/>
      <c r="D5" s="101"/>
      <c r="E5" s="101"/>
      <c r="F5" s="101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100" t="s">
        <v>14</v>
      </c>
      <c r="B7" s="116"/>
      <c r="C7" s="116"/>
      <c r="D7" s="116"/>
      <c r="E7" s="116"/>
      <c r="F7" s="116"/>
    </row>
    <row r="8" spans="1:6" ht="17.399999999999999" x14ac:dyDescent="0.3">
      <c r="A8" s="4"/>
      <c r="B8" s="4"/>
      <c r="C8" s="4"/>
      <c r="D8" s="4"/>
      <c r="E8" s="5"/>
      <c r="F8" s="5"/>
    </row>
    <row r="9" spans="1:6" x14ac:dyDescent="0.3">
      <c r="A9" s="19" t="s">
        <v>48</v>
      </c>
      <c r="B9" s="18" t="s">
        <v>34</v>
      </c>
      <c r="C9" s="19" t="s">
        <v>35</v>
      </c>
      <c r="D9" s="19" t="s">
        <v>33</v>
      </c>
      <c r="E9" s="19" t="s">
        <v>96</v>
      </c>
      <c r="F9" s="19" t="s">
        <v>98</v>
      </c>
    </row>
    <row r="10" spans="1:6" s="60" customFormat="1" ht="15.75" customHeight="1" x14ac:dyDescent="0.3">
      <c r="A10" s="10" t="s">
        <v>15</v>
      </c>
      <c r="B10" s="58"/>
      <c r="C10" s="59"/>
      <c r="D10" s="84">
        <f>SUM(D11)</f>
        <v>814221</v>
      </c>
      <c r="E10" s="84">
        <f>SUM(E11)</f>
        <v>208965</v>
      </c>
      <c r="F10" s="84">
        <f>D10+E10</f>
        <v>1023186</v>
      </c>
    </row>
    <row r="11" spans="1:6" x14ac:dyDescent="0.3">
      <c r="A11" s="10" t="s">
        <v>16</v>
      </c>
      <c r="B11" s="8"/>
      <c r="C11" s="9"/>
      <c r="D11" s="84">
        <f>SUM(D12:D13)</f>
        <v>814221</v>
      </c>
      <c r="E11" s="84">
        <f>SUM(E12:E13)</f>
        <v>208965</v>
      </c>
      <c r="F11" s="84">
        <f t="shared" ref="F11:F13" si="0">D11+E11</f>
        <v>1023186</v>
      </c>
    </row>
    <row r="12" spans="1:6" x14ac:dyDescent="0.3">
      <c r="A12" s="17" t="s">
        <v>77</v>
      </c>
      <c r="B12" s="8"/>
      <c r="C12" s="9"/>
      <c r="D12" s="80">
        <v>5625</v>
      </c>
      <c r="E12" s="80">
        <v>1091</v>
      </c>
      <c r="F12" s="80">
        <f t="shared" si="0"/>
        <v>6716</v>
      </c>
    </row>
    <row r="13" spans="1:6" x14ac:dyDescent="0.3">
      <c r="A13" s="17" t="s">
        <v>78</v>
      </c>
      <c r="B13" s="8"/>
      <c r="C13" s="9"/>
      <c r="D13" s="80">
        <v>808596</v>
      </c>
      <c r="E13" s="80">
        <v>207874</v>
      </c>
      <c r="F13" s="80">
        <f t="shared" si="0"/>
        <v>1016470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18" sqref="F1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5.33203125" customWidth="1"/>
    <col min="4" max="5" width="25.33203125" hidden="1" customWidth="1"/>
    <col min="6" max="8" width="25.33203125" customWidth="1"/>
  </cols>
  <sheetData>
    <row r="1" spans="1:8" ht="42" customHeight="1" x14ac:dyDescent="0.3">
      <c r="A1" s="100" t="s">
        <v>102</v>
      </c>
      <c r="B1" s="100"/>
      <c r="C1" s="100"/>
      <c r="D1" s="100"/>
      <c r="E1" s="100"/>
      <c r="F1" s="100"/>
      <c r="G1" s="100"/>
      <c r="H1" s="100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100" t="s">
        <v>20</v>
      </c>
      <c r="B3" s="100"/>
      <c r="C3" s="100"/>
      <c r="D3" s="100"/>
      <c r="E3" s="100"/>
      <c r="F3" s="100"/>
      <c r="G3" s="100"/>
      <c r="H3" s="100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100" t="s">
        <v>55</v>
      </c>
      <c r="B5" s="100"/>
      <c r="C5" s="100"/>
      <c r="D5" s="100"/>
      <c r="E5" s="100"/>
      <c r="F5" s="100"/>
      <c r="G5" s="100"/>
      <c r="H5" s="100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x14ac:dyDescent="0.3">
      <c r="A7" s="19" t="s">
        <v>5</v>
      </c>
      <c r="B7" s="18" t="s">
        <v>6</v>
      </c>
      <c r="C7" s="18" t="s">
        <v>32</v>
      </c>
      <c r="D7" s="18" t="s">
        <v>34</v>
      </c>
      <c r="E7" s="19" t="s">
        <v>35</v>
      </c>
      <c r="F7" s="19" t="s">
        <v>33</v>
      </c>
      <c r="G7" s="19" t="s">
        <v>96</v>
      </c>
      <c r="H7" s="19" t="s">
        <v>98</v>
      </c>
    </row>
    <row r="8" spans="1:8" x14ac:dyDescent="0.3">
      <c r="A8" s="35"/>
      <c r="B8" s="36"/>
      <c r="C8" s="34" t="s">
        <v>57</v>
      </c>
      <c r="D8" s="36"/>
      <c r="E8" s="35"/>
      <c r="F8" s="79">
        <v>0</v>
      </c>
      <c r="G8" s="79">
        <v>0</v>
      </c>
      <c r="H8" s="79">
        <v>0</v>
      </c>
    </row>
    <row r="9" spans="1:8" ht="26.4" x14ac:dyDescent="0.3">
      <c r="A9" s="10">
        <v>8</v>
      </c>
      <c r="B9" s="10"/>
      <c r="C9" s="10" t="s">
        <v>17</v>
      </c>
      <c r="D9" s="8"/>
      <c r="E9" s="9"/>
      <c r="F9" s="80">
        <v>0</v>
      </c>
      <c r="G9" s="80">
        <v>0</v>
      </c>
      <c r="H9" s="80">
        <v>0</v>
      </c>
    </row>
    <row r="10" spans="1:8" x14ac:dyDescent="0.3">
      <c r="A10" s="10"/>
      <c r="B10" s="14">
        <v>84</v>
      </c>
      <c r="C10" s="14" t="s">
        <v>24</v>
      </c>
      <c r="D10" s="8"/>
      <c r="E10" s="9"/>
      <c r="F10" s="80">
        <v>0</v>
      </c>
      <c r="G10" s="80">
        <v>0</v>
      </c>
      <c r="H10" s="80">
        <v>0</v>
      </c>
    </row>
    <row r="11" spans="1:8" x14ac:dyDescent="0.3">
      <c r="A11" s="10"/>
      <c r="B11" s="14"/>
      <c r="C11" s="38"/>
      <c r="D11" s="8"/>
      <c r="E11" s="9"/>
      <c r="F11" s="80"/>
      <c r="G11" s="80"/>
      <c r="H11" s="80"/>
    </row>
    <row r="12" spans="1:8" x14ac:dyDescent="0.3">
      <c r="A12" s="10"/>
      <c r="B12" s="14"/>
      <c r="C12" s="34" t="s">
        <v>60</v>
      </c>
      <c r="D12" s="8"/>
      <c r="E12" s="9"/>
      <c r="F12" s="80">
        <v>0</v>
      </c>
      <c r="G12" s="80">
        <v>0</v>
      </c>
      <c r="H12" s="80">
        <v>0</v>
      </c>
    </row>
    <row r="13" spans="1:8" ht="26.4" x14ac:dyDescent="0.3">
      <c r="A13" s="13">
        <v>5</v>
      </c>
      <c r="B13" s="13"/>
      <c r="C13" s="23" t="s">
        <v>18</v>
      </c>
      <c r="D13" s="8"/>
      <c r="E13" s="9"/>
      <c r="F13" s="80">
        <v>0</v>
      </c>
      <c r="G13" s="80">
        <v>0</v>
      </c>
      <c r="H13" s="80">
        <v>0</v>
      </c>
    </row>
    <row r="14" spans="1:8" ht="26.4" x14ac:dyDescent="0.3">
      <c r="A14" s="14"/>
      <c r="B14" s="14">
        <v>54</v>
      </c>
      <c r="C14" s="24" t="s">
        <v>25</v>
      </c>
      <c r="D14" s="8"/>
      <c r="E14" s="9"/>
      <c r="F14" s="80">
        <v>0</v>
      </c>
      <c r="G14" s="80">
        <v>0</v>
      </c>
      <c r="H14" s="83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19" sqref="F19"/>
    </sheetView>
  </sheetViews>
  <sheetFormatPr defaultRowHeight="14.4" x14ac:dyDescent="0.3"/>
  <cols>
    <col min="1" max="1" width="25.33203125" customWidth="1"/>
    <col min="2" max="3" width="25.33203125" hidden="1" customWidth="1"/>
    <col min="4" max="6" width="25.33203125" customWidth="1"/>
  </cols>
  <sheetData>
    <row r="1" spans="1:6" ht="42" customHeight="1" x14ac:dyDescent="0.3">
      <c r="A1" s="100" t="s">
        <v>102</v>
      </c>
      <c r="B1" s="100"/>
      <c r="C1" s="100"/>
      <c r="D1" s="100"/>
      <c r="E1" s="100"/>
      <c r="F1" s="100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100" t="s">
        <v>20</v>
      </c>
      <c r="B3" s="100"/>
      <c r="C3" s="100"/>
      <c r="D3" s="100"/>
      <c r="E3" s="100"/>
      <c r="F3" s="10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100" t="s">
        <v>56</v>
      </c>
      <c r="B5" s="100"/>
      <c r="C5" s="100"/>
      <c r="D5" s="100"/>
      <c r="E5" s="100"/>
      <c r="F5" s="100"/>
    </row>
    <row r="6" spans="1:6" ht="17.399999999999999" x14ac:dyDescent="0.3">
      <c r="A6" s="4"/>
      <c r="B6" s="4"/>
      <c r="C6" s="4"/>
      <c r="D6" s="4"/>
      <c r="E6" s="5"/>
      <c r="F6" s="5"/>
    </row>
    <row r="7" spans="1:6" x14ac:dyDescent="0.3">
      <c r="A7" s="18" t="s">
        <v>48</v>
      </c>
      <c r="B7" s="18" t="s">
        <v>34</v>
      </c>
      <c r="C7" s="19" t="s">
        <v>35</v>
      </c>
      <c r="D7" s="19" t="s">
        <v>33</v>
      </c>
      <c r="E7" s="19" t="s">
        <v>96</v>
      </c>
      <c r="F7" s="19" t="s">
        <v>98</v>
      </c>
    </row>
    <row r="8" spans="1:6" x14ac:dyDescent="0.3">
      <c r="A8" s="10" t="s">
        <v>57</v>
      </c>
      <c r="B8" s="8"/>
      <c r="C8" s="9"/>
      <c r="D8" s="80">
        <v>0</v>
      </c>
      <c r="E8" s="80">
        <v>0</v>
      </c>
      <c r="F8" s="80">
        <v>0</v>
      </c>
    </row>
    <row r="9" spans="1:6" ht="26.4" x14ac:dyDescent="0.3">
      <c r="A9" s="10" t="s">
        <v>58</v>
      </c>
      <c r="B9" s="8"/>
      <c r="C9" s="9"/>
      <c r="D9" s="80">
        <v>0</v>
      </c>
      <c r="E9" s="80">
        <v>0</v>
      </c>
      <c r="F9" s="80">
        <v>0</v>
      </c>
    </row>
    <row r="10" spans="1:6" ht="26.4" x14ac:dyDescent="0.3">
      <c r="A10" s="16" t="s">
        <v>59</v>
      </c>
      <c r="B10" s="8"/>
      <c r="C10" s="9"/>
      <c r="D10" s="80">
        <v>0</v>
      </c>
      <c r="E10" s="80">
        <v>0</v>
      </c>
      <c r="F10" s="80">
        <v>0</v>
      </c>
    </row>
    <row r="11" spans="1:6" x14ac:dyDescent="0.3">
      <c r="A11" s="16"/>
      <c r="B11" s="8"/>
      <c r="C11" s="9"/>
      <c r="D11" s="80"/>
      <c r="E11" s="80"/>
      <c r="F11" s="80"/>
    </row>
    <row r="12" spans="1:6" x14ac:dyDescent="0.3">
      <c r="A12" s="10" t="s">
        <v>60</v>
      </c>
      <c r="B12" s="8"/>
      <c r="C12" s="9"/>
      <c r="D12" s="80">
        <v>0</v>
      </c>
      <c r="E12" s="80">
        <v>0</v>
      </c>
      <c r="F12" s="80">
        <v>0</v>
      </c>
    </row>
    <row r="13" spans="1:6" x14ac:dyDescent="0.3">
      <c r="A13" s="23" t="s">
        <v>51</v>
      </c>
      <c r="B13" s="8"/>
      <c r="C13" s="9"/>
      <c r="D13" s="80">
        <v>0</v>
      </c>
      <c r="E13" s="80">
        <v>0</v>
      </c>
      <c r="F13" s="80">
        <v>0</v>
      </c>
    </row>
    <row r="14" spans="1:6" x14ac:dyDescent="0.3">
      <c r="A14" s="12" t="s">
        <v>52</v>
      </c>
      <c r="B14" s="8"/>
      <c r="C14" s="9"/>
      <c r="D14" s="80">
        <v>0</v>
      </c>
      <c r="E14" s="80">
        <v>0</v>
      </c>
      <c r="F14" s="80">
        <v>0</v>
      </c>
    </row>
    <row r="15" spans="1:6" x14ac:dyDescent="0.3">
      <c r="A15" s="23" t="s">
        <v>53</v>
      </c>
      <c r="B15" s="8"/>
      <c r="C15" s="9"/>
      <c r="D15" s="80">
        <v>0</v>
      </c>
      <c r="E15" s="80">
        <v>0</v>
      </c>
      <c r="F15" s="80">
        <v>0</v>
      </c>
    </row>
    <row r="16" spans="1:6" x14ac:dyDescent="0.3">
      <c r="A16" s="12" t="s">
        <v>54</v>
      </c>
      <c r="B16" s="8"/>
      <c r="C16" s="9"/>
      <c r="D16" s="80">
        <v>0</v>
      </c>
      <c r="E16" s="80">
        <v>0</v>
      </c>
      <c r="F16" s="8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7"/>
  <sheetViews>
    <sheetView workbookViewId="0">
      <selection activeCell="B67" sqref="B6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2.6640625" customWidth="1"/>
    <col min="5" max="6" width="25.33203125" hidden="1" customWidth="1"/>
    <col min="7" max="9" width="25.33203125" customWidth="1"/>
  </cols>
  <sheetData>
    <row r="1" spans="1:9" ht="42" customHeight="1" x14ac:dyDescent="0.3">
      <c r="A1" s="100" t="s">
        <v>102</v>
      </c>
      <c r="B1" s="100"/>
      <c r="C1" s="100"/>
      <c r="D1" s="100"/>
      <c r="E1" s="100"/>
      <c r="F1" s="100"/>
      <c r="G1" s="100"/>
      <c r="H1" s="100"/>
      <c r="I1" s="100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100" t="s">
        <v>19</v>
      </c>
      <c r="B3" s="101"/>
      <c r="C3" s="101"/>
      <c r="D3" s="101"/>
      <c r="E3" s="101"/>
      <c r="F3" s="101"/>
      <c r="G3" s="101"/>
      <c r="H3" s="101"/>
      <c r="I3" s="101"/>
    </row>
    <row r="4" spans="1:9" ht="18" customHeight="1" x14ac:dyDescent="0.3">
      <c r="A4" s="107" t="s">
        <v>105</v>
      </c>
      <c r="B4" s="107"/>
      <c r="C4" s="107"/>
      <c r="D4" s="107"/>
      <c r="E4" s="107"/>
      <c r="F4" s="107"/>
      <c r="G4" s="107"/>
      <c r="H4" s="107"/>
      <c r="I4" s="107"/>
    </row>
    <row r="5" spans="1:9" ht="45.6" customHeight="1" x14ac:dyDescent="0.3">
      <c r="A5" s="106" t="s">
        <v>111</v>
      </c>
      <c r="B5" s="106"/>
      <c r="C5" s="106"/>
      <c r="D5" s="106"/>
      <c r="E5" s="106"/>
      <c r="F5" s="106"/>
      <c r="G5" s="106"/>
      <c r="H5" s="106"/>
      <c r="I5" s="106"/>
    </row>
    <row r="6" spans="1:9" ht="17.399999999999999" x14ac:dyDescent="0.3">
      <c r="A6" s="4"/>
      <c r="B6" s="4"/>
      <c r="C6" s="4"/>
      <c r="D6" s="4"/>
      <c r="E6" s="4"/>
      <c r="F6" s="4"/>
      <c r="G6" s="4"/>
      <c r="H6" s="5"/>
      <c r="I6" s="5"/>
    </row>
    <row r="7" spans="1:9" x14ac:dyDescent="0.3">
      <c r="A7" s="140" t="s">
        <v>21</v>
      </c>
      <c r="B7" s="141"/>
      <c r="C7" s="142"/>
      <c r="D7" s="19" t="s">
        <v>22</v>
      </c>
      <c r="E7" s="19" t="s">
        <v>34</v>
      </c>
      <c r="F7" s="19" t="s">
        <v>35</v>
      </c>
      <c r="G7" s="19" t="s">
        <v>33</v>
      </c>
      <c r="H7" s="19" t="s">
        <v>96</v>
      </c>
      <c r="I7" s="19" t="s">
        <v>98</v>
      </c>
    </row>
    <row r="8" spans="1:9" x14ac:dyDescent="0.3">
      <c r="A8" s="119" t="s">
        <v>90</v>
      </c>
      <c r="B8" s="120"/>
      <c r="C8" s="121"/>
      <c r="D8" s="65"/>
      <c r="E8" s="9"/>
      <c r="F8" s="9"/>
      <c r="G8" s="84">
        <f>SUM(G9+G27)</f>
        <v>814221</v>
      </c>
      <c r="H8" s="84">
        <f>SUM(H9+H27)</f>
        <v>208965</v>
      </c>
      <c r="I8" s="84">
        <f>SUM(I9+I27)</f>
        <v>1023186</v>
      </c>
    </row>
    <row r="9" spans="1:9" x14ac:dyDescent="0.3">
      <c r="A9" s="119" t="s">
        <v>79</v>
      </c>
      <c r="B9" s="120"/>
      <c r="C9" s="121"/>
      <c r="D9" s="65" t="s">
        <v>80</v>
      </c>
      <c r="E9" s="9"/>
      <c r="F9" s="9"/>
      <c r="G9" s="84">
        <f>SUM(G10)</f>
        <v>698596</v>
      </c>
      <c r="H9" s="84">
        <f>SUM(H10)</f>
        <v>-130996</v>
      </c>
      <c r="I9" s="84">
        <f>SUM(I10)</f>
        <v>567600</v>
      </c>
    </row>
    <row r="10" spans="1:9" ht="26.4" x14ac:dyDescent="0.3">
      <c r="A10" s="119" t="s">
        <v>81</v>
      </c>
      <c r="B10" s="120"/>
      <c r="C10" s="121"/>
      <c r="D10" s="65" t="s">
        <v>82</v>
      </c>
      <c r="E10" s="9"/>
      <c r="F10" s="9"/>
      <c r="G10" s="84">
        <f>SUM(G11+G18+G24)</f>
        <v>698596</v>
      </c>
      <c r="H10" s="84">
        <f>SUM(H11+H18+H24)</f>
        <v>-130996</v>
      </c>
      <c r="I10" s="84">
        <f>SUM(I11+I18+I24)</f>
        <v>567600</v>
      </c>
    </row>
    <row r="11" spans="1:9" x14ac:dyDescent="0.3">
      <c r="A11" s="122" t="s">
        <v>83</v>
      </c>
      <c r="B11" s="123"/>
      <c r="C11" s="124"/>
      <c r="D11" s="66" t="s">
        <v>84</v>
      </c>
      <c r="E11" s="9"/>
      <c r="F11" s="9"/>
      <c r="G11" s="80">
        <f>SUM(G12+G16)</f>
        <v>642556</v>
      </c>
      <c r="H11" s="80">
        <f>SUM(H12+H16)</f>
        <v>-133141</v>
      </c>
      <c r="I11" s="80">
        <f>SUM(I12+I16)</f>
        <v>509415</v>
      </c>
    </row>
    <row r="12" spans="1:9" x14ac:dyDescent="0.3">
      <c r="A12" s="125">
        <v>3</v>
      </c>
      <c r="B12" s="126"/>
      <c r="C12" s="127"/>
      <c r="D12" s="67" t="s">
        <v>10</v>
      </c>
      <c r="E12" s="9"/>
      <c r="F12" s="9"/>
      <c r="G12" s="80">
        <f>SUM(G13:G15)</f>
        <v>637556</v>
      </c>
      <c r="H12" s="80">
        <f>SUM(H13:H15)</f>
        <v>-143141</v>
      </c>
      <c r="I12" s="80">
        <f>SUM(I13:I15)</f>
        <v>494415</v>
      </c>
    </row>
    <row r="13" spans="1:9" x14ac:dyDescent="0.3">
      <c r="A13" s="128">
        <v>31</v>
      </c>
      <c r="B13" s="129"/>
      <c r="C13" s="130"/>
      <c r="D13" s="67" t="s">
        <v>11</v>
      </c>
      <c r="E13" s="9"/>
      <c r="F13" s="9"/>
      <c r="G13" s="80">
        <v>518556</v>
      </c>
      <c r="H13" s="80">
        <v>-119509</v>
      </c>
      <c r="I13" s="80">
        <f>G13+H13</f>
        <v>399047</v>
      </c>
    </row>
    <row r="14" spans="1:9" x14ac:dyDescent="0.3">
      <c r="A14" s="128">
        <v>32</v>
      </c>
      <c r="B14" s="129"/>
      <c r="C14" s="130"/>
      <c r="D14" s="67" t="s">
        <v>23</v>
      </c>
      <c r="E14" s="9"/>
      <c r="F14" s="9"/>
      <c r="G14" s="80">
        <v>114000</v>
      </c>
      <c r="H14" s="80">
        <v>-22632</v>
      </c>
      <c r="I14" s="80">
        <f t="shared" ref="I14:I15" si="0">G14+H14</f>
        <v>91368</v>
      </c>
    </row>
    <row r="15" spans="1:9" x14ac:dyDescent="0.3">
      <c r="A15" s="54">
        <v>34</v>
      </c>
      <c r="B15" s="55"/>
      <c r="C15" s="56"/>
      <c r="D15" s="67" t="s">
        <v>71</v>
      </c>
      <c r="E15" s="9"/>
      <c r="F15" s="9"/>
      <c r="G15" s="80">
        <v>5000</v>
      </c>
      <c r="H15" s="80">
        <v>-1000</v>
      </c>
      <c r="I15" s="80">
        <f t="shared" si="0"/>
        <v>4000</v>
      </c>
    </row>
    <row r="16" spans="1:9" ht="26.4" x14ac:dyDescent="0.3">
      <c r="A16" s="54">
        <v>4</v>
      </c>
      <c r="B16" s="55"/>
      <c r="C16" s="56"/>
      <c r="D16" s="67" t="s">
        <v>12</v>
      </c>
      <c r="E16" s="9"/>
      <c r="F16" s="9"/>
      <c r="G16" s="80">
        <f>SUM(G17)</f>
        <v>5000</v>
      </c>
      <c r="H16" s="80">
        <f>SUM(H17)</f>
        <v>10000</v>
      </c>
      <c r="I16" s="80">
        <f>SUM(I17)</f>
        <v>15000</v>
      </c>
    </row>
    <row r="17" spans="1:9" ht="26.4" x14ac:dyDescent="0.3">
      <c r="A17" s="54">
        <v>42</v>
      </c>
      <c r="B17" s="55"/>
      <c r="C17" s="56"/>
      <c r="D17" s="67" t="s">
        <v>31</v>
      </c>
      <c r="E17" s="9"/>
      <c r="F17" s="9"/>
      <c r="G17" s="80">
        <v>5000</v>
      </c>
      <c r="H17" s="80">
        <v>10000</v>
      </c>
      <c r="I17" s="80">
        <f>G17+H17</f>
        <v>15000</v>
      </c>
    </row>
    <row r="18" spans="1:9" x14ac:dyDescent="0.3">
      <c r="A18" s="122" t="s">
        <v>83</v>
      </c>
      <c r="B18" s="123"/>
      <c r="C18" s="124"/>
      <c r="D18" s="66" t="s">
        <v>85</v>
      </c>
      <c r="E18" s="9"/>
      <c r="F18" s="9"/>
      <c r="G18" s="80">
        <f>SUM(G19+G21)</f>
        <v>56040</v>
      </c>
      <c r="H18" s="80">
        <f>SUM(H19+H21)</f>
        <v>960</v>
      </c>
      <c r="I18" s="80">
        <f>SUM(I19+I21)</f>
        <v>57000</v>
      </c>
    </row>
    <row r="19" spans="1:9" x14ac:dyDescent="0.3">
      <c r="A19" s="125">
        <v>3</v>
      </c>
      <c r="B19" s="126"/>
      <c r="C19" s="127"/>
      <c r="D19" s="67" t="s">
        <v>10</v>
      </c>
      <c r="E19" s="9"/>
      <c r="F19" s="9"/>
      <c r="G19" s="80">
        <f>SUM(G20:G20)</f>
        <v>5145</v>
      </c>
      <c r="H19" s="80">
        <f>SUM(H20:H20)</f>
        <v>-5145</v>
      </c>
      <c r="I19" s="80">
        <f>SUM(I20:I20)</f>
        <v>0</v>
      </c>
    </row>
    <row r="20" spans="1:9" x14ac:dyDescent="0.3">
      <c r="A20" s="128">
        <v>32</v>
      </c>
      <c r="B20" s="129"/>
      <c r="C20" s="130"/>
      <c r="D20" s="67" t="s">
        <v>23</v>
      </c>
      <c r="E20" s="9"/>
      <c r="F20" s="9"/>
      <c r="G20" s="80">
        <v>5145</v>
      </c>
      <c r="H20" s="80">
        <v>-5145</v>
      </c>
      <c r="I20" s="80">
        <f>G20+H20</f>
        <v>0</v>
      </c>
    </row>
    <row r="21" spans="1:9" ht="26.4" x14ac:dyDescent="0.3">
      <c r="A21" s="54">
        <v>4</v>
      </c>
      <c r="B21" s="55"/>
      <c r="C21" s="56"/>
      <c r="D21" s="67" t="s">
        <v>12</v>
      </c>
      <c r="E21" s="9"/>
      <c r="F21" s="9"/>
      <c r="G21" s="80">
        <f>SUM(G22:G23)</f>
        <v>50895</v>
      </c>
      <c r="H21" s="80">
        <f>SUM(H22:H23)</f>
        <v>6105</v>
      </c>
      <c r="I21" s="80">
        <f>SUM(I22:I23)</f>
        <v>57000</v>
      </c>
    </row>
    <row r="22" spans="1:9" ht="26.4" x14ac:dyDescent="0.3">
      <c r="A22" s="54">
        <v>41</v>
      </c>
      <c r="B22" s="55"/>
      <c r="C22" s="56"/>
      <c r="D22" s="67" t="s">
        <v>13</v>
      </c>
      <c r="E22" s="9"/>
      <c r="F22" s="9"/>
      <c r="G22" s="80">
        <v>13272</v>
      </c>
      <c r="H22" s="80">
        <v>7728</v>
      </c>
      <c r="I22" s="80">
        <f>G22+H22</f>
        <v>21000</v>
      </c>
    </row>
    <row r="23" spans="1:9" ht="26.4" x14ac:dyDescent="0.3">
      <c r="A23" s="54">
        <v>42</v>
      </c>
      <c r="B23" s="55"/>
      <c r="C23" s="56"/>
      <c r="D23" s="67" t="s">
        <v>31</v>
      </c>
      <c r="E23" s="9"/>
      <c r="F23" s="9"/>
      <c r="G23" s="80">
        <v>37623</v>
      </c>
      <c r="H23" s="80">
        <v>-1623</v>
      </c>
      <c r="I23" s="80">
        <f>G23+H23</f>
        <v>36000</v>
      </c>
    </row>
    <row r="24" spans="1:9" x14ac:dyDescent="0.3">
      <c r="A24" s="122" t="s">
        <v>83</v>
      </c>
      <c r="B24" s="123"/>
      <c r="C24" s="124"/>
      <c r="D24" s="66" t="s">
        <v>93</v>
      </c>
      <c r="E24" s="9"/>
      <c r="F24" s="9"/>
      <c r="G24" s="80">
        <f t="shared" ref="G24:I25" si="1">G25</f>
        <v>0</v>
      </c>
      <c r="H24" s="80">
        <f t="shared" si="1"/>
        <v>1185</v>
      </c>
      <c r="I24" s="80">
        <f t="shared" si="1"/>
        <v>1185</v>
      </c>
    </row>
    <row r="25" spans="1:9" x14ac:dyDescent="0.3">
      <c r="A25" s="125">
        <v>3</v>
      </c>
      <c r="B25" s="126"/>
      <c r="C25" s="127"/>
      <c r="D25" s="67" t="s">
        <v>10</v>
      </c>
      <c r="E25" s="9"/>
      <c r="F25" s="9"/>
      <c r="G25" s="80">
        <f t="shared" si="1"/>
        <v>0</v>
      </c>
      <c r="H25" s="80">
        <f t="shared" si="1"/>
        <v>1185</v>
      </c>
      <c r="I25" s="80">
        <f t="shared" si="1"/>
        <v>1185</v>
      </c>
    </row>
    <row r="26" spans="1:9" x14ac:dyDescent="0.3">
      <c r="A26" s="128">
        <v>32</v>
      </c>
      <c r="B26" s="129"/>
      <c r="C26" s="130"/>
      <c r="D26" s="67" t="s">
        <v>23</v>
      </c>
      <c r="E26" s="9"/>
      <c r="F26" s="9"/>
      <c r="G26" s="80">
        <v>0</v>
      </c>
      <c r="H26" s="80">
        <v>1185</v>
      </c>
      <c r="I26" s="80">
        <f>G26+H26</f>
        <v>1185</v>
      </c>
    </row>
    <row r="27" spans="1:9" ht="26.4" x14ac:dyDescent="0.3">
      <c r="A27" s="119" t="s">
        <v>86</v>
      </c>
      <c r="B27" s="120"/>
      <c r="C27" s="121"/>
      <c r="D27" s="65" t="s">
        <v>89</v>
      </c>
      <c r="E27" s="9"/>
      <c r="F27" s="9"/>
      <c r="G27" s="84">
        <f>SUM(G28+G37+G53)</f>
        <v>115625</v>
      </c>
      <c r="H27" s="84">
        <f>SUM(H28+H37+H53)</f>
        <v>339961</v>
      </c>
      <c r="I27" s="84">
        <f>SUM(I28+I37+I53)</f>
        <v>455586</v>
      </c>
    </row>
    <row r="28" spans="1:9" ht="14.25" customHeight="1" x14ac:dyDescent="0.3">
      <c r="A28" s="119" t="s">
        <v>87</v>
      </c>
      <c r="B28" s="120"/>
      <c r="C28" s="121"/>
      <c r="D28" s="65" t="s">
        <v>88</v>
      </c>
      <c r="E28" s="9"/>
      <c r="F28" s="9"/>
      <c r="G28" s="84">
        <f>SUM(G29+G33)</f>
        <v>5625</v>
      </c>
      <c r="H28" s="84">
        <f>SUM(H29+H33)</f>
        <v>1091</v>
      </c>
      <c r="I28" s="84">
        <f>SUM(I29+I33)</f>
        <v>6716</v>
      </c>
    </row>
    <row r="29" spans="1:9" x14ac:dyDescent="0.3">
      <c r="A29" s="122" t="s">
        <v>83</v>
      </c>
      <c r="B29" s="123"/>
      <c r="C29" s="124"/>
      <c r="D29" s="66" t="s">
        <v>84</v>
      </c>
      <c r="E29" s="9"/>
      <c r="F29" s="9"/>
      <c r="G29" s="80">
        <f>SUM(G30)</f>
        <v>844</v>
      </c>
      <c r="H29" s="80">
        <f>SUM(H30)</f>
        <v>143</v>
      </c>
      <c r="I29" s="80">
        <f>SUM(I30)</f>
        <v>987</v>
      </c>
    </row>
    <row r="30" spans="1:9" x14ac:dyDescent="0.3">
      <c r="A30" s="125">
        <v>3</v>
      </c>
      <c r="B30" s="126"/>
      <c r="C30" s="127"/>
      <c r="D30" s="67" t="s">
        <v>10</v>
      </c>
      <c r="E30" s="9"/>
      <c r="F30" s="9"/>
      <c r="G30" s="80">
        <f>SUM(G31:G32)</f>
        <v>844</v>
      </c>
      <c r="H30" s="80">
        <f>SUM(H31:H32)</f>
        <v>143</v>
      </c>
      <c r="I30" s="80">
        <f>SUM(I31:I32)</f>
        <v>987</v>
      </c>
    </row>
    <row r="31" spans="1:9" x14ac:dyDescent="0.3">
      <c r="A31" s="128">
        <v>31</v>
      </c>
      <c r="B31" s="129"/>
      <c r="C31" s="130"/>
      <c r="D31" s="67" t="s">
        <v>11</v>
      </c>
      <c r="E31" s="9"/>
      <c r="F31" s="9"/>
      <c r="G31" s="80">
        <v>683</v>
      </c>
      <c r="H31" s="80">
        <v>0</v>
      </c>
      <c r="I31" s="80">
        <f>G31+H31</f>
        <v>683</v>
      </c>
    </row>
    <row r="32" spans="1:9" x14ac:dyDescent="0.3">
      <c r="A32" s="128">
        <v>32</v>
      </c>
      <c r="B32" s="129"/>
      <c r="C32" s="130"/>
      <c r="D32" s="67" t="s">
        <v>23</v>
      </c>
      <c r="E32" s="9"/>
      <c r="F32" s="9"/>
      <c r="G32" s="80">
        <v>161</v>
      </c>
      <c r="H32" s="80">
        <v>143</v>
      </c>
      <c r="I32" s="80">
        <f>G32+H32</f>
        <v>304</v>
      </c>
    </row>
    <row r="33" spans="1:9" x14ac:dyDescent="0.3">
      <c r="A33" s="131" t="s">
        <v>83</v>
      </c>
      <c r="B33" s="132"/>
      <c r="C33" s="133"/>
      <c r="D33" s="88" t="s">
        <v>110</v>
      </c>
      <c r="E33" s="89"/>
      <c r="F33" s="89"/>
      <c r="G33" s="90">
        <f>G34</f>
        <v>4781</v>
      </c>
      <c r="H33" s="90">
        <f t="shared" ref="H33" si="2">H34</f>
        <v>948</v>
      </c>
      <c r="I33" s="90">
        <f>I34</f>
        <v>5729</v>
      </c>
    </row>
    <row r="34" spans="1:9" x14ac:dyDescent="0.3">
      <c r="A34" s="134">
        <v>3</v>
      </c>
      <c r="B34" s="135"/>
      <c r="C34" s="136"/>
      <c r="D34" s="86" t="s">
        <v>10</v>
      </c>
      <c r="E34" s="89"/>
      <c r="F34" s="89"/>
      <c r="G34" s="90">
        <f>SUM(G35:G36)</f>
        <v>4781</v>
      </c>
      <c r="H34" s="90">
        <f>SUM(H35:H36)</f>
        <v>948</v>
      </c>
      <c r="I34" s="90">
        <f>SUM(I35:I36)</f>
        <v>5729</v>
      </c>
    </row>
    <row r="35" spans="1:9" x14ac:dyDescent="0.3">
      <c r="A35" s="137">
        <v>31</v>
      </c>
      <c r="B35" s="138"/>
      <c r="C35" s="139"/>
      <c r="D35" s="86" t="s">
        <v>11</v>
      </c>
      <c r="E35" s="89"/>
      <c r="F35" s="89"/>
      <c r="G35" s="90">
        <v>3868</v>
      </c>
      <c r="H35" s="90">
        <v>-16</v>
      </c>
      <c r="I35" s="90">
        <v>3852</v>
      </c>
    </row>
    <row r="36" spans="1:9" x14ac:dyDescent="0.3">
      <c r="A36" s="137">
        <v>32</v>
      </c>
      <c r="B36" s="138"/>
      <c r="C36" s="139"/>
      <c r="D36" s="86" t="s">
        <v>23</v>
      </c>
      <c r="E36" s="89"/>
      <c r="F36" s="89"/>
      <c r="G36" s="90">
        <v>913</v>
      </c>
      <c r="H36" s="90">
        <v>964</v>
      </c>
      <c r="I36" s="90">
        <v>1877</v>
      </c>
    </row>
    <row r="37" spans="1:9" x14ac:dyDescent="0.3">
      <c r="A37" s="119" t="s">
        <v>91</v>
      </c>
      <c r="B37" s="120"/>
      <c r="C37" s="121"/>
      <c r="D37" s="65" t="s">
        <v>92</v>
      </c>
      <c r="E37" s="9"/>
      <c r="F37" s="9"/>
      <c r="G37" s="84">
        <f>SUM(G38+G43+G48)</f>
        <v>110000</v>
      </c>
      <c r="H37" s="84">
        <f>SUM(H38+H43+H48)</f>
        <v>0</v>
      </c>
      <c r="I37" s="84">
        <f>SUM(I38+I43+I48)</f>
        <v>110000</v>
      </c>
    </row>
    <row r="38" spans="1:9" x14ac:dyDescent="0.3">
      <c r="A38" s="122" t="s">
        <v>83</v>
      </c>
      <c r="B38" s="123"/>
      <c r="C38" s="124"/>
      <c r="D38" s="66" t="s">
        <v>84</v>
      </c>
      <c r="E38" s="9"/>
      <c r="F38" s="9"/>
      <c r="G38" s="80">
        <f>SUM(G39+G41)</f>
        <v>6600</v>
      </c>
      <c r="H38" s="80">
        <f>SUM(H39+H41)</f>
        <v>0</v>
      </c>
      <c r="I38" s="80">
        <f>SUM(I39+I41)</f>
        <v>6600</v>
      </c>
    </row>
    <row r="39" spans="1:9" x14ac:dyDescent="0.3">
      <c r="A39" s="125">
        <v>3</v>
      </c>
      <c r="B39" s="126"/>
      <c r="C39" s="127"/>
      <c r="D39" s="67" t="s">
        <v>10</v>
      </c>
      <c r="E39" s="9"/>
      <c r="F39" s="9"/>
      <c r="G39" s="80">
        <f>SUM(G40:G40)</f>
        <v>5940</v>
      </c>
      <c r="H39" s="80">
        <f>SUM(H40:H40)</f>
        <v>0</v>
      </c>
      <c r="I39" s="80">
        <f>SUM(I40:I40)</f>
        <v>5940</v>
      </c>
    </row>
    <row r="40" spans="1:9" x14ac:dyDescent="0.3">
      <c r="A40" s="128">
        <v>32</v>
      </c>
      <c r="B40" s="129"/>
      <c r="C40" s="130"/>
      <c r="D40" s="67" t="s">
        <v>23</v>
      </c>
      <c r="E40" s="9"/>
      <c r="F40" s="9"/>
      <c r="G40" s="80">
        <v>5940</v>
      </c>
      <c r="H40" s="80">
        <v>0</v>
      </c>
      <c r="I40" s="80">
        <f>G40+H40</f>
        <v>5940</v>
      </c>
    </row>
    <row r="41" spans="1:9" ht="26.4" x14ac:dyDescent="0.3">
      <c r="A41" s="54">
        <v>4</v>
      </c>
      <c r="B41" s="55"/>
      <c r="C41" s="56"/>
      <c r="D41" s="67" t="s">
        <v>12</v>
      </c>
      <c r="E41" s="9"/>
      <c r="F41" s="9"/>
      <c r="G41" s="80">
        <f>SUM(G42)</f>
        <v>660</v>
      </c>
      <c r="H41" s="80">
        <f>SUM(H42)</f>
        <v>0</v>
      </c>
      <c r="I41" s="80">
        <f>SUM(I42)</f>
        <v>660</v>
      </c>
    </row>
    <row r="42" spans="1:9" ht="26.4" x14ac:dyDescent="0.3">
      <c r="A42" s="54">
        <v>42</v>
      </c>
      <c r="B42" s="55"/>
      <c r="C42" s="56"/>
      <c r="D42" s="67" t="s">
        <v>31</v>
      </c>
      <c r="E42" s="9"/>
      <c r="F42" s="9"/>
      <c r="G42" s="80">
        <v>660</v>
      </c>
      <c r="H42" s="80">
        <v>0</v>
      </c>
      <c r="I42" s="80">
        <f>G42+H42</f>
        <v>660</v>
      </c>
    </row>
    <row r="43" spans="1:9" x14ac:dyDescent="0.3">
      <c r="A43" s="122" t="s">
        <v>83</v>
      </c>
      <c r="B43" s="123"/>
      <c r="C43" s="124"/>
      <c r="D43" s="66" t="s">
        <v>93</v>
      </c>
      <c r="E43" s="9"/>
      <c r="F43" s="9"/>
      <c r="G43" s="80">
        <f>SUM(G44+G46)</f>
        <v>93500</v>
      </c>
      <c r="H43" s="80">
        <f>SUM(H44+H46)</f>
        <v>0</v>
      </c>
      <c r="I43" s="80">
        <f>SUM(I44+I46)</f>
        <v>93500</v>
      </c>
    </row>
    <row r="44" spans="1:9" x14ac:dyDescent="0.3">
      <c r="A44" s="125">
        <v>3</v>
      </c>
      <c r="B44" s="126"/>
      <c r="C44" s="127"/>
      <c r="D44" s="67" t="s">
        <v>10</v>
      </c>
      <c r="E44" s="9"/>
      <c r="F44" s="9"/>
      <c r="G44" s="80">
        <f>SUM(G45:G45)</f>
        <v>84150</v>
      </c>
      <c r="H44" s="80">
        <f>SUM(H45:H45)</f>
        <v>0</v>
      </c>
      <c r="I44" s="80">
        <f>SUM(I45:I45)</f>
        <v>84150</v>
      </c>
    </row>
    <row r="45" spans="1:9" x14ac:dyDescent="0.3">
      <c r="A45" s="128">
        <v>32</v>
      </c>
      <c r="B45" s="129"/>
      <c r="C45" s="130"/>
      <c r="D45" s="67" t="s">
        <v>23</v>
      </c>
      <c r="E45" s="9"/>
      <c r="F45" s="9"/>
      <c r="G45" s="80">
        <v>84150</v>
      </c>
      <c r="H45" s="80">
        <v>0</v>
      </c>
      <c r="I45" s="80">
        <f>G45+H45</f>
        <v>84150</v>
      </c>
    </row>
    <row r="46" spans="1:9" ht="26.4" x14ac:dyDescent="0.3">
      <c r="A46" s="54">
        <v>4</v>
      </c>
      <c r="B46" s="55"/>
      <c r="C46" s="56"/>
      <c r="D46" s="67" t="s">
        <v>12</v>
      </c>
      <c r="E46" s="9"/>
      <c r="F46" s="9"/>
      <c r="G46" s="80">
        <f>SUM(G47:G47)</f>
        <v>9350</v>
      </c>
      <c r="H46" s="80">
        <f>SUM(H47:H47)</f>
        <v>0</v>
      </c>
      <c r="I46" s="80">
        <f>SUM(I47:I47)</f>
        <v>9350</v>
      </c>
    </row>
    <row r="47" spans="1:9" ht="26.4" x14ac:dyDescent="0.3">
      <c r="A47" s="54">
        <v>42</v>
      </c>
      <c r="B47" s="55"/>
      <c r="C47" s="56"/>
      <c r="D47" s="67" t="s">
        <v>31</v>
      </c>
      <c r="E47" s="9"/>
      <c r="F47" s="9"/>
      <c r="G47" s="80">
        <v>9350</v>
      </c>
      <c r="H47" s="80">
        <v>0</v>
      </c>
      <c r="I47" s="80">
        <f>G47+H47</f>
        <v>9350</v>
      </c>
    </row>
    <row r="48" spans="1:9" x14ac:dyDescent="0.3">
      <c r="A48" s="122" t="s">
        <v>83</v>
      </c>
      <c r="B48" s="123"/>
      <c r="C48" s="124"/>
      <c r="D48" s="66" t="s">
        <v>94</v>
      </c>
      <c r="E48" s="9"/>
      <c r="F48" s="9"/>
      <c r="G48" s="90">
        <f>G49+G51</f>
        <v>9900</v>
      </c>
      <c r="H48" s="90">
        <f>H49+H51</f>
        <v>0</v>
      </c>
      <c r="I48" s="90">
        <f>I49+I51</f>
        <v>9900</v>
      </c>
    </row>
    <row r="49" spans="1:9" x14ac:dyDescent="0.3">
      <c r="A49" s="125">
        <v>3</v>
      </c>
      <c r="B49" s="126"/>
      <c r="C49" s="127"/>
      <c r="D49" s="67" t="s">
        <v>10</v>
      </c>
      <c r="E49" s="9"/>
      <c r="F49" s="9"/>
      <c r="G49" s="90">
        <f>SUM(G50)</f>
        <v>8910</v>
      </c>
      <c r="H49" s="90">
        <v>0</v>
      </c>
      <c r="I49" s="90">
        <f t="shared" ref="I49" si="3">SUM(I50)</f>
        <v>8910</v>
      </c>
    </row>
    <row r="50" spans="1:9" x14ac:dyDescent="0.3">
      <c r="A50" s="128">
        <v>32</v>
      </c>
      <c r="B50" s="129"/>
      <c r="C50" s="130"/>
      <c r="D50" s="67" t="s">
        <v>23</v>
      </c>
      <c r="E50" s="9"/>
      <c r="F50" s="9"/>
      <c r="G50" s="90">
        <v>8910</v>
      </c>
      <c r="H50" s="90">
        <v>0</v>
      </c>
      <c r="I50" s="90">
        <v>8910</v>
      </c>
    </row>
    <row r="51" spans="1:9" ht="26.4" x14ac:dyDescent="0.3">
      <c r="A51" s="54">
        <v>4</v>
      </c>
      <c r="B51" s="55"/>
      <c r="C51" s="56"/>
      <c r="D51" s="67" t="s">
        <v>12</v>
      </c>
      <c r="E51" s="9"/>
      <c r="F51" s="9"/>
      <c r="G51" s="80">
        <f>SUM(G52:G52)</f>
        <v>990</v>
      </c>
      <c r="H51" s="80">
        <f>SUM(H52:H52)</f>
        <v>0</v>
      </c>
      <c r="I51" s="80">
        <f>SUM(I52:I52)</f>
        <v>990</v>
      </c>
    </row>
    <row r="52" spans="1:9" ht="26.4" x14ac:dyDescent="0.3">
      <c r="A52" s="54">
        <v>42</v>
      </c>
      <c r="B52" s="55"/>
      <c r="C52" s="56"/>
      <c r="D52" s="67" t="s">
        <v>31</v>
      </c>
      <c r="E52" s="9"/>
      <c r="F52" s="9"/>
      <c r="G52" s="80">
        <v>990</v>
      </c>
      <c r="H52" s="80">
        <v>0</v>
      </c>
      <c r="I52" s="80">
        <f>G52+H52</f>
        <v>990</v>
      </c>
    </row>
    <row r="53" spans="1:9" ht="26.4" x14ac:dyDescent="0.3">
      <c r="A53" s="119" t="s">
        <v>91</v>
      </c>
      <c r="B53" s="120"/>
      <c r="C53" s="121"/>
      <c r="D53" s="65" t="s">
        <v>99</v>
      </c>
      <c r="E53" s="9"/>
      <c r="F53" s="9"/>
      <c r="G53" s="84">
        <f>SUM(G54+G59+G64)</f>
        <v>0</v>
      </c>
      <c r="H53" s="84">
        <f>SUM(H54+H59+H64)</f>
        <v>338870</v>
      </c>
      <c r="I53" s="84">
        <f>SUM(I54+I59+I64)</f>
        <v>338870</v>
      </c>
    </row>
    <row r="54" spans="1:9" x14ac:dyDescent="0.3">
      <c r="A54" s="122" t="s">
        <v>83</v>
      </c>
      <c r="B54" s="123"/>
      <c r="C54" s="124"/>
      <c r="D54" s="66" t="s">
        <v>93</v>
      </c>
      <c r="E54" s="9"/>
      <c r="F54" s="9"/>
      <c r="G54" s="80">
        <f>SUM(G55+G57)</f>
        <v>0</v>
      </c>
      <c r="H54" s="80">
        <f>SUM(H55+H57)</f>
        <v>338870</v>
      </c>
      <c r="I54" s="80">
        <f>SUM(I55+I57)</f>
        <v>338870</v>
      </c>
    </row>
    <row r="55" spans="1:9" x14ac:dyDescent="0.3">
      <c r="A55" s="125">
        <v>3</v>
      </c>
      <c r="B55" s="126"/>
      <c r="C55" s="127"/>
      <c r="D55" s="67" t="s">
        <v>10</v>
      </c>
      <c r="E55" s="9"/>
      <c r="F55" s="9"/>
      <c r="G55" s="80">
        <f>SUM(G56:G56)</f>
        <v>0</v>
      </c>
      <c r="H55" s="80">
        <f>SUM(H56:H56)</f>
        <v>338870</v>
      </c>
      <c r="I55" s="80">
        <f>SUM(I56:I56)</f>
        <v>338870</v>
      </c>
    </row>
    <row r="56" spans="1:9" x14ac:dyDescent="0.3">
      <c r="A56" s="128">
        <v>31</v>
      </c>
      <c r="B56" s="129"/>
      <c r="C56" s="130"/>
      <c r="D56" s="67" t="s">
        <v>11</v>
      </c>
      <c r="E56" s="9"/>
      <c r="F56" s="9"/>
      <c r="G56" s="80">
        <v>0</v>
      </c>
      <c r="H56" s="80">
        <v>338870</v>
      </c>
      <c r="I56" s="80">
        <f>G56+H56</f>
        <v>338870</v>
      </c>
    </row>
    <row r="57" spans="1:9" x14ac:dyDescent="0.3">
      <c r="G57" s="87"/>
      <c r="H57" s="87"/>
      <c r="I57" s="87"/>
    </row>
    <row r="58" spans="1:9" x14ac:dyDescent="0.3">
      <c r="A58" s="146"/>
      <c r="B58" s="146"/>
      <c r="C58" s="146"/>
      <c r="D58" s="146"/>
      <c r="E58" s="146"/>
      <c r="F58" s="146"/>
      <c r="G58" s="146"/>
      <c r="H58" s="146"/>
      <c r="I58" s="146"/>
    </row>
    <row r="59" spans="1:9" x14ac:dyDescent="0.3">
      <c r="A59" s="144" t="s">
        <v>106</v>
      </c>
      <c r="B59" s="144"/>
      <c r="C59" s="144"/>
      <c r="D59" s="144"/>
      <c r="E59" s="144"/>
      <c r="F59" s="144"/>
      <c r="G59" s="144"/>
      <c r="H59" s="144"/>
      <c r="I59" s="144"/>
    </row>
    <row r="60" spans="1:9" ht="246" customHeight="1" x14ac:dyDescent="0.3">
      <c r="A60" s="104" t="s">
        <v>112</v>
      </c>
      <c r="B60" s="147"/>
      <c r="C60" s="147"/>
      <c r="D60" s="147"/>
      <c r="E60" s="147"/>
      <c r="F60" s="147"/>
      <c r="G60" s="147"/>
      <c r="H60" s="147"/>
      <c r="I60" s="147"/>
    </row>
    <row r="64" spans="1:9" x14ac:dyDescent="0.3">
      <c r="A64" s="145" t="s">
        <v>109</v>
      </c>
      <c r="B64" s="145"/>
      <c r="C64" s="145"/>
      <c r="D64" s="145"/>
    </row>
    <row r="65" spans="1:9" ht="14.4" customHeight="1" x14ac:dyDescent="0.3">
      <c r="A65" s="145"/>
      <c r="B65" s="145"/>
      <c r="C65" s="145"/>
      <c r="D65" s="145"/>
      <c r="H65" s="143" t="s">
        <v>107</v>
      </c>
      <c r="I65" s="143"/>
    </row>
    <row r="67" spans="1:9" x14ac:dyDescent="0.3">
      <c r="A67" t="s">
        <v>113</v>
      </c>
      <c r="H67" s="144" t="s">
        <v>108</v>
      </c>
      <c r="I67" s="144"/>
    </row>
  </sheetData>
  <mergeCells count="48">
    <mergeCell ref="H65:I65"/>
    <mergeCell ref="H67:I67"/>
    <mergeCell ref="A64:D65"/>
    <mergeCell ref="A58:I58"/>
    <mergeCell ref="A59:I59"/>
    <mergeCell ref="A60:I60"/>
    <mergeCell ref="A1:I1"/>
    <mergeCell ref="A3:I3"/>
    <mergeCell ref="A7:C7"/>
    <mergeCell ref="A9:C9"/>
    <mergeCell ref="A30:C30"/>
    <mergeCell ref="A19:C19"/>
    <mergeCell ref="A20:C20"/>
    <mergeCell ref="A27:C27"/>
    <mergeCell ref="A28:C28"/>
    <mergeCell ref="A29:C29"/>
    <mergeCell ref="A18:C18"/>
    <mergeCell ref="A24:C24"/>
    <mergeCell ref="A25:C25"/>
    <mergeCell ref="A26:C26"/>
    <mergeCell ref="A5:I5"/>
    <mergeCell ref="A4:I4"/>
    <mergeCell ref="A35:C35"/>
    <mergeCell ref="A36:C36"/>
    <mergeCell ref="A11:C11"/>
    <mergeCell ref="A12:C12"/>
    <mergeCell ref="A14:C14"/>
    <mergeCell ref="A13:C13"/>
    <mergeCell ref="A31:C31"/>
    <mergeCell ref="A8:C8"/>
    <mergeCell ref="A10:C10"/>
    <mergeCell ref="A32:C32"/>
    <mergeCell ref="A33:C33"/>
    <mergeCell ref="A34:C34"/>
    <mergeCell ref="A43:C43"/>
    <mergeCell ref="A44:C44"/>
    <mergeCell ref="A45:C45"/>
    <mergeCell ref="A48:C48"/>
    <mergeCell ref="A37:C37"/>
    <mergeCell ref="A38:C38"/>
    <mergeCell ref="A39:C39"/>
    <mergeCell ref="A40:C40"/>
    <mergeCell ref="A53:C53"/>
    <mergeCell ref="A54:C54"/>
    <mergeCell ref="A55:C55"/>
    <mergeCell ref="A56:C56"/>
    <mergeCell ref="A49:C49"/>
    <mergeCell ref="A50:C5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2023-10-20T06:44:25Z</cp:lastPrinted>
  <dcterms:created xsi:type="dcterms:W3CDTF">2022-08-12T12:51:27Z</dcterms:created>
  <dcterms:modified xsi:type="dcterms:W3CDTF">2024-08-26T10:12:08Z</dcterms:modified>
</cp:coreProperties>
</file>