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Ustanova\Financijski plan\2025_26_27\Plan\"/>
    </mc:Choice>
  </mc:AlternateContent>
  <xr:revisionPtr revIDLastSave="0" documentId="13_ncr:1_{09403F5D-70B7-47B7-8FC9-CF52062E4B35}" xr6:coauthVersionLast="47" xr6:coauthVersionMax="47" xr10:uidLastSave="{00000000-0000-0000-0000-000000000000}"/>
  <bookViews>
    <workbookView xWindow="28680" yWindow="-120" windowWidth="29040" windowHeight="15840" tabRatio="759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0" l="1"/>
  <c r="C23" i="8"/>
  <c r="C22" i="8" s="1"/>
  <c r="F48" i="10"/>
  <c r="F19" i="10"/>
  <c r="I61" i="7" l="1"/>
  <c r="H61" i="7"/>
  <c r="G61" i="7"/>
  <c r="F61" i="7"/>
  <c r="F10" i="5"/>
  <c r="F5" i="5" s="1"/>
  <c r="G32" i="7"/>
  <c r="F32" i="7"/>
  <c r="I33" i="7"/>
  <c r="I32" i="7" s="1"/>
  <c r="H33" i="7"/>
  <c r="H32" i="7" s="1"/>
  <c r="G33" i="7"/>
  <c r="F33" i="7"/>
  <c r="E33" i="7"/>
  <c r="E32" i="7" s="1"/>
  <c r="I73" i="7"/>
  <c r="I72" i="7" s="1"/>
  <c r="I71" i="7" s="1"/>
  <c r="H73" i="7"/>
  <c r="H72" i="7" s="1"/>
  <c r="H71" i="7" s="1"/>
  <c r="G73" i="7"/>
  <c r="G72" i="7" s="1"/>
  <c r="G71" i="7" s="1"/>
  <c r="F73" i="7"/>
  <c r="F72" i="7" s="1"/>
  <c r="F71" i="7" s="1"/>
  <c r="E73" i="7"/>
  <c r="E72" i="7" s="1"/>
  <c r="E71" i="7" s="1"/>
  <c r="I68" i="7"/>
  <c r="I65" i="7"/>
  <c r="H68" i="7"/>
  <c r="H65" i="7"/>
  <c r="G68" i="7"/>
  <c r="G65" i="7"/>
  <c r="F68" i="7"/>
  <c r="F65" i="7"/>
  <c r="E68" i="7"/>
  <c r="E65" i="7"/>
  <c r="E61" i="7"/>
  <c r="I58" i="7"/>
  <c r="H58" i="7"/>
  <c r="G58" i="7"/>
  <c r="F58" i="7"/>
  <c r="E58" i="7"/>
  <c r="I54" i="7"/>
  <c r="H54" i="7"/>
  <c r="G54" i="7"/>
  <c r="F54" i="7"/>
  <c r="E54" i="7"/>
  <c r="I51" i="7"/>
  <c r="H51" i="7"/>
  <c r="G51" i="7"/>
  <c r="F51" i="7"/>
  <c r="E51" i="7"/>
  <c r="I45" i="7"/>
  <c r="I44" i="7" s="1"/>
  <c r="H45" i="7"/>
  <c r="H44" i="7" s="1"/>
  <c r="G45" i="7"/>
  <c r="G44" i="7" s="1"/>
  <c r="F45" i="7"/>
  <c r="F44" i="7" s="1"/>
  <c r="E45" i="7"/>
  <c r="E44" i="7" s="1"/>
  <c r="I40" i="7"/>
  <c r="I39" i="7" s="1"/>
  <c r="H40" i="7"/>
  <c r="H39" i="7" s="1"/>
  <c r="G40" i="7"/>
  <c r="G39" i="7" s="1"/>
  <c r="F40" i="7"/>
  <c r="F39" i="7" s="1"/>
  <c r="E40" i="7"/>
  <c r="E39" i="7" s="1"/>
  <c r="I28" i="7"/>
  <c r="H28" i="7"/>
  <c r="G28" i="7"/>
  <c r="F28" i="7"/>
  <c r="E28" i="7"/>
  <c r="I26" i="7"/>
  <c r="H26" i="7"/>
  <c r="G26" i="7"/>
  <c r="F26" i="7"/>
  <c r="E26" i="7"/>
  <c r="I22" i="7"/>
  <c r="H22" i="7"/>
  <c r="G22" i="7"/>
  <c r="F22" i="7"/>
  <c r="E22" i="7"/>
  <c r="I18" i="7"/>
  <c r="H18" i="7"/>
  <c r="G18" i="7"/>
  <c r="F18" i="7"/>
  <c r="E18" i="7"/>
  <c r="C5" i="5"/>
  <c r="G10" i="5"/>
  <c r="G5" i="5" s="1"/>
  <c r="E10" i="5"/>
  <c r="E5" i="5" s="1"/>
  <c r="D10" i="5"/>
  <c r="D5" i="5" s="1"/>
  <c r="C10" i="5"/>
  <c r="G29" i="8"/>
  <c r="F29" i="8"/>
  <c r="E29" i="8"/>
  <c r="D29" i="8"/>
  <c r="G23" i="8"/>
  <c r="F23" i="8"/>
  <c r="E23" i="8"/>
  <c r="E22" i="8" s="1"/>
  <c r="G26" i="8"/>
  <c r="F26" i="8"/>
  <c r="E26" i="8"/>
  <c r="D26" i="8"/>
  <c r="D23" i="8"/>
  <c r="D22" i="8" s="1"/>
  <c r="C29" i="8"/>
  <c r="C26" i="8"/>
  <c r="E12" i="3"/>
  <c r="G8" i="8"/>
  <c r="F8" i="8"/>
  <c r="E8" i="8"/>
  <c r="D8" i="8"/>
  <c r="G6" i="8"/>
  <c r="F6" i="8"/>
  <c r="E6" i="8"/>
  <c r="D6" i="8"/>
  <c r="G11" i="8"/>
  <c r="F11" i="8"/>
  <c r="E11" i="8"/>
  <c r="D11" i="8"/>
  <c r="C11" i="8"/>
  <c r="G14" i="8"/>
  <c r="F14" i="8"/>
  <c r="E14" i="8"/>
  <c r="D14" i="8"/>
  <c r="C6" i="8"/>
  <c r="C8" i="8"/>
  <c r="C14" i="8"/>
  <c r="G31" i="3"/>
  <c r="F31" i="3"/>
  <c r="G26" i="3"/>
  <c r="G25" i="3" s="1"/>
  <c r="F26" i="3"/>
  <c r="G17" i="3"/>
  <c r="G12" i="3"/>
  <c r="F17" i="3"/>
  <c r="F12" i="3"/>
  <c r="E26" i="3"/>
  <c r="E31" i="3"/>
  <c r="E17" i="3"/>
  <c r="D31" i="3"/>
  <c r="D26" i="3"/>
  <c r="D12" i="3"/>
  <c r="D17" i="3"/>
  <c r="C31" i="3"/>
  <c r="C26" i="3"/>
  <c r="C17" i="3"/>
  <c r="C12" i="3"/>
  <c r="H64" i="7" l="1"/>
  <c r="G50" i="7"/>
  <c r="E57" i="7"/>
  <c r="E11" i="3"/>
  <c r="D25" i="3"/>
  <c r="G11" i="3"/>
  <c r="E25" i="3"/>
  <c r="F11" i="3"/>
  <c r="D11" i="3"/>
  <c r="C11" i="3"/>
  <c r="F25" i="3"/>
  <c r="F22" i="8"/>
  <c r="G22" i="8"/>
  <c r="E50" i="7"/>
  <c r="E5" i="8"/>
  <c r="F50" i="7"/>
  <c r="I50" i="7"/>
  <c r="F5" i="8"/>
  <c r="G5" i="8"/>
  <c r="F64" i="7"/>
  <c r="C5" i="8"/>
  <c r="I64" i="7"/>
  <c r="G64" i="7"/>
  <c r="H50" i="7"/>
  <c r="H57" i="7"/>
  <c r="I57" i="7"/>
  <c r="F57" i="7"/>
  <c r="G57" i="7"/>
  <c r="E64" i="7"/>
  <c r="G17" i="7"/>
  <c r="I25" i="7"/>
  <c r="F38" i="7"/>
  <c r="H17" i="7"/>
  <c r="E38" i="7"/>
  <c r="E25" i="7"/>
  <c r="G38" i="7"/>
  <c r="H38" i="7"/>
  <c r="I38" i="7"/>
  <c r="I17" i="7"/>
  <c r="I16" i="7" s="1"/>
  <c r="F25" i="7"/>
  <c r="F17" i="7"/>
  <c r="E17" i="7"/>
  <c r="G25" i="7"/>
  <c r="H25" i="7"/>
  <c r="D5" i="8"/>
  <c r="C25" i="3"/>
  <c r="J30" i="10"/>
  <c r="I30" i="10"/>
  <c r="H30" i="10"/>
  <c r="G30" i="10"/>
  <c r="F30" i="10"/>
  <c r="J19" i="10"/>
  <c r="I19" i="10"/>
  <c r="H19" i="10"/>
  <c r="G19" i="10"/>
  <c r="J16" i="10"/>
  <c r="I16" i="10"/>
  <c r="H16" i="10"/>
  <c r="G16" i="10"/>
  <c r="F16" i="10"/>
  <c r="F16" i="7" l="1"/>
  <c r="F15" i="7" s="1"/>
  <c r="H49" i="7"/>
  <c r="E16" i="7"/>
  <c r="E15" i="7" s="1"/>
  <c r="H16" i="7"/>
  <c r="F49" i="7"/>
  <c r="F37" i="7" s="1"/>
  <c r="G16" i="7"/>
  <c r="G15" i="7" s="1"/>
  <c r="E49" i="7"/>
  <c r="E37" i="7" s="1"/>
  <c r="I49" i="7"/>
  <c r="I37" i="7" s="1"/>
  <c r="G49" i="7"/>
  <c r="G37" i="7" s="1"/>
  <c r="G45" i="10"/>
  <c r="H45" i="10" s="1"/>
  <c r="H48" i="10" s="1"/>
  <c r="I45" i="10" s="1"/>
  <c r="I48" i="10" s="1"/>
  <c r="J45" i="10" s="1"/>
  <c r="J48" i="10" s="1"/>
  <c r="H37" i="7"/>
  <c r="I15" i="7"/>
  <c r="H15" i="7"/>
  <c r="H22" i="10"/>
  <c r="H31" i="10" s="1"/>
  <c r="H38" i="10" s="1"/>
  <c r="H39" i="10" s="1"/>
  <c r="I22" i="10"/>
  <c r="G22" i="10"/>
  <c r="G31" i="10" s="1"/>
  <c r="G38" i="10" s="1"/>
  <c r="G39" i="10" s="1"/>
  <c r="F22" i="10"/>
  <c r="J22" i="10"/>
  <c r="J31" i="10" s="1"/>
  <c r="J38" i="10" s="1"/>
  <c r="J39" i="10" s="1"/>
  <c r="F31" i="10" l="1"/>
  <c r="F38" i="10" s="1"/>
  <c r="F39" i="10" s="1"/>
  <c r="E10" i="7"/>
  <c r="E9" i="7" s="1"/>
  <c r="F10" i="7"/>
  <c r="F9" i="7" s="1"/>
  <c r="G10" i="7"/>
  <c r="G9" i="7" s="1"/>
  <c r="H10" i="7"/>
  <c r="H9" i="7" s="1"/>
  <c r="I10" i="7"/>
  <c r="I9" i="7" s="1"/>
  <c r="I31" i="10"/>
  <c r="I38" i="10" s="1"/>
  <c r="I39" i="10" s="1"/>
</calcChain>
</file>

<file path=xl/sharedStrings.xml><?xml version="1.0" encoding="utf-8"?>
<sst xmlns="http://schemas.openxmlformats.org/spreadsheetml/2006/main" count="312" uniqueCount="130">
  <si>
    <t>PRIHODI UKUPNO</t>
  </si>
  <si>
    <t>RASHODI UKUPNO</t>
  </si>
  <si>
    <t>NETO FINANCIRANJE</t>
  </si>
  <si>
    <t xml:space="preserve">A. RAČUN PRIHODA I RASHODA 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</si>
  <si>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</si>
  <si>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</si>
  <si>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</si>
  <si>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</si>
  <si>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</si>
  <si>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Rashodi za nabavu neproizvedene dugotrajne imovine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</si>
  <si>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</si>
  <si>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</si>
  <si>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</si>
  <si>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</si>
  <si>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</si>
  <si>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</si>
  <si>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</si>
  <si>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</si>
  <si>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</si>
  <si>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</si>
  <si>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</si>
  <si>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</si>
  <si>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</si>
  <si>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</si>
  <si>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</si>
  <si>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</si>
  <si>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</si>
  <si>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</si>
  <si>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</si>
  <si>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</si>
  <si>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</si>
  <si>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</si>
  <si>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</si>
  <si>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</si>
  <si>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</si>
  <si>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</si>
  <si>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</si>
  <si>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</si>
  <si>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</si>
  <si>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</si>
  <si>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</si>
  <si>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</si>
  <si>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Izvršenje 2023.</t>
  </si>
  <si>
    <t xml:space="preserve">B. RAČUN FINANCIRANJA </t>
  </si>
  <si>
    <t>Tekući plan 2024.</t>
  </si>
  <si>
    <t>Plan 2025.</t>
  </si>
  <si>
    <t>Projekcija 
 2026.</t>
  </si>
  <si>
    <t>Projekcija 
2027.</t>
  </si>
  <si>
    <t>Projekcija
 2026.</t>
  </si>
  <si>
    <t>Razred/ skupina</t>
  </si>
  <si>
    <t>UKUPNO RASHODI</t>
  </si>
  <si>
    <t>UKUPNO PRIHODI</t>
  </si>
  <si>
    <t>Projekcija 
 2027.</t>
  </si>
  <si>
    <t>UKUPNO PRIMICI</t>
  </si>
  <si>
    <t>UKUPNO IZDACI</t>
  </si>
  <si>
    <t>Plan  2025.</t>
  </si>
  <si>
    <t>Brojčana oznaka i naziv</t>
  </si>
  <si>
    <t>A1. PRIHODI I RASHODI PREMA EKONOMSKOJ KLASIFIKACIJI</t>
  </si>
  <si>
    <t>A2. PRIHODI I RASHODI PREMA IZVORIMA FINANCIRANJA</t>
  </si>
  <si>
    <t>Opći prihodi i primici</t>
  </si>
  <si>
    <t>Prihodi za posebne namjene</t>
  </si>
  <si>
    <t>Ostali prihodi za posebne namjene</t>
  </si>
  <si>
    <t>Pomoći</t>
  </si>
  <si>
    <t>Vlastiti prihodi</t>
  </si>
  <si>
    <t>Razred i naziv</t>
  </si>
  <si>
    <t>A3. RASHODI PREMA FUNKCIJSKOJ KLASIFIKACIJI</t>
  </si>
  <si>
    <t>Opće javne usluge</t>
  </si>
  <si>
    <t xml:space="preserve"> Izvršna i zakonodavna tijela, financijski i fiskalni poslovi</t>
  </si>
  <si>
    <t>Opće usluge</t>
  </si>
  <si>
    <t>Ekonomski poslovi</t>
  </si>
  <si>
    <t>B1. RAČUN FINANCIRANJA PREMA EKONOMSKOJ KLASIFIKACIJI</t>
  </si>
  <si>
    <t>B2. RAČUN FINANCIRANJA PREMA IZVORIMA FINANCIRANJA</t>
  </si>
  <si>
    <t>Namjenski primici od financijske imovine i zaduživanja</t>
  </si>
  <si>
    <t>Prihod od imovine</t>
  </si>
  <si>
    <t>Financijski rashodi</t>
  </si>
  <si>
    <t>Rashodi za nabavu proizvedene dugotrajne imovine</t>
  </si>
  <si>
    <t>Pomoći EU</t>
  </si>
  <si>
    <t>Ostale pomoći</t>
  </si>
  <si>
    <t>Gorivo i energija</t>
  </si>
  <si>
    <t>Ostale industrije</t>
  </si>
  <si>
    <t>JAVNA USTANOVA ZA REGIONALNI RAZVOJ VARAŽDINSKE ŽUPANIJE</t>
  </si>
  <si>
    <t xml:space="preserve">       Aktivnost A113501</t>
  </si>
  <si>
    <t>Izvor 11</t>
  </si>
  <si>
    <t>Izvor 31</t>
  </si>
  <si>
    <t>Izvor 51</t>
  </si>
  <si>
    <t>Izvor 52</t>
  </si>
  <si>
    <t>Opći poslovi i primici</t>
  </si>
  <si>
    <t>RAZDJEL 018</t>
  </si>
  <si>
    <t>UPRAVNI ODJEL ZA GOSPODARSTVO I EUROPSKE POSLOVE</t>
  </si>
  <si>
    <t xml:space="preserve">   GLAVA 01802</t>
  </si>
  <si>
    <t xml:space="preserve">     PROGRAM 1135</t>
  </si>
  <si>
    <t>REGIONALNI KOORDINATOR</t>
  </si>
  <si>
    <t xml:space="preserve">           Razred 3</t>
  </si>
  <si>
    <t xml:space="preserve">         Skupina 31</t>
  </si>
  <si>
    <t xml:space="preserve">         Skupina 32</t>
  </si>
  <si>
    <t xml:space="preserve">         Skupina 34</t>
  </si>
  <si>
    <t xml:space="preserve">           Razred 4</t>
  </si>
  <si>
    <t>Skupina 42</t>
  </si>
  <si>
    <t xml:space="preserve">         Izvor 11</t>
  </si>
  <si>
    <t>Skupina 41</t>
  </si>
  <si>
    <t xml:space="preserve">Rashodi za nabavu neproizvedene dugotrajne imovine </t>
  </si>
  <si>
    <t xml:space="preserve">Rashodi za nabavu proizvedene dugotrajne imovine </t>
  </si>
  <si>
    <t xml:space="preserve">      PROGRAM 1140</t>
  </si>
  <si>
    <t>PROGRAMI EUROPSKIH POSLOVA</t>
  </si>
  <si>
    <t xml:space="preserve">         Kapitalni projekt K114012</t>
  </si>
  <si>
    <t>Solarne elektrane</t>
  </si>
  <si>
    <t xml:space="preserve">           Izvor 11</t>
  </si>
  <si>
    <t xml:space="preserve">           Izvor 52</t>
  </si>
  <si>
    <t xml:space="preserve">         Tekući projekt T114039</t>
  </si>
  <si>
    <t>Suradnja za razvoj</t>
  </si>
  <si>
    <t xml:space="preserve">           Izvor 51</t>
  </si>
  <si>
    <t xml:space="preserve">         Tekući projekt 114063</t>
  </si>
  <si>
    <t>Tehnička pomoć javno pravnim tijelima</t>
  </si>
  <si>
    <t>400-02/24-01/01</t>
  </si>
  <si>
    <t>2186-180-02-2</t>
  </si>
  <si>
    <t>Članak 1.</t>
  </si>
  <si>
    <t>Prijedlog 
FINANCIJSKOG PLANA
JAVNE USTANOVE ZA REGIONALNI RAZVOJ VARAŽDINSKE ŽUPANIJE 
ZA 2025. I PROJEKCIJA ZA 2026. I 2027. GODINU</t>
  </si>
  <si>
    <t>Financijski plan Javne ustanove za regionalni razvoj Varaždinske županije za 2025. godinu i projekcije za 2026. i 2027. godinu sastoji se od:</t>
  </si>
  <si>
    <t>Članak 2.</t>
  </si>
  <si>
    <t>Prihodi i rashodi te primici i izdaci iskazani po proračunskim klasifikacijama utvrđuju se u Računu prihoda i rashoda i Računu financiranja Financijskog plana za 2025. godinu i projekcijama za 2026. i 2027. godinu, kako slijedi:</t>
  </si>
  <si>
    <t>Članak 3.</t>
  </si>
  <si>
    <t>Posebni dio Financijskog plana Javne ustanove za regionalni razvoj Varaždinske županije za 2025. godinu i projekcija za 2026. i 2027. godinu sastoji se od plana rashoda i izdataka iskazanih po organizacijskoj klasifikaciji, izvorima financiranja i ekonomskoj klasifikaciji, raspoređenih u programe koji se sastoje od aktivnosti i projekata, kako slijedi:</t>
  </si>
  <si>
    <t>Članak 4.</t>
  </si>
  <si>
    <t>Ovaj prijedlog Financijskog plana Javne ustanove za regionalni razvoj varaždinske županije za 2025. i projekcija za 2026. i 2027. godinu dostavlja se nadležnom upravnom odjelu Varaždinske županije.
Ako ne postoje razlike u Financijskom planu Javne ustanove za regionalni razvoj Varaždinske županije za 2025. i projekcija za 2026. i 2027. godinu sadržanom u proračunu koji je usvojila Skupština Varaždinske županije u odnosu na usvojeni prijedlog Financijskog plana iz st. 1 ovog članka, usvojeni prijedlog Financijskog plana Javne ustanove za regionalni razvoj varaždinske županije za 2054. i projekcija za 2026. i 2027. godinu smatra se konačnim planom usvojenim s danom usvajanja Proračuna Varaždinske županije. Tako usvojen Financijski plan Javne ustanove stupa na snagu s danom stupanja na snagu Proračuna Varaždinske županije za 2025. i projekcija za 2026. i 2027. godinu
Prijedlog Financijskog plana Javne ustanove za regionalni razvoj Varaždinske županije za 2025. i projekcija za 2026. i 2027. godinu usvojen sukladno odredbama st. 2 ovog članka objavljuje se na internetskim stranicama Javne ustanove za regionalni razvoj Varaždinske županije.
Ako postoje razlike u Financijskom planu Javne ustanove za regionalni razvoj varaždinske županije za 2025. i projekcija za 2026. i 2027. godinu sadržanom u proračunu koji je usvojila Skupština Varaždinske županije u odnosu na usvojeni prijedlog Financijskog plana iz st. 1 ovog članka Upravno vijeće usvaja Financijski plan Javne ustanove za regionalni razvoj Varaždinske županije za 2025. i projekcije za 2026. i 2027. godinu sadržan u proračunu Varaždinske županije koji je donijela Skupština Varaždinske županije.</t>
  </si>
  <si>
    <t>KLASA:</t>
  </si>
  <si>
    <t>URBROJ:</t>
  </si>
  <si>
    <t>Varaždin, 28. listopada 2024. godine</t>
  </si>
  <si>
    <t>PREDSJEDNICA UPRAVNOG VIJEĆA</t>
  </si>
  <si>
    <t>Karmen Emeršić</t>
  </si>
  <si>
    <t>Na temelju odredbi članaka 33. - 36. i članka 38. Zakona o proračunu ("Narodne novine" broj 144/21) i odredbi članaka 28. - 39. Pravilnika o planiranju u sustavu proračuna ("Narodne novine" broj 1/24) te sukladno članku 12. Statuta Javne ustanove za regionalni razvoj Varaždinske županije („Službeni vjesnik Varaždinske županije“ broj 68/18, 73/18, 46/20, 68/22 i 102/22), Upravno vijeće Javne ustanove za regionalni razvoj Varaždinske županije na 24. sjednici, održanoj 28. listopada 2024. godine, d o n o s 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</si>
</sst>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0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32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 vertical="center"/>
    </xf>
    <xf numFmtId="0" fontId="7" fillId="2" borderId="3" xfId="0" quotePrefix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3" fontId="16" fillId="2" borderId="4" xfId="0" applyNumberFormat="1" applyFont="1" applyFill="1" applyBorder="1" applyAlignment="1">
      <alignment horizontal="right"/>
    </xf>
    <xf numFmtId="3" fontId="16" fillId="2" borderId="3" xfId="0" applyNumberFormat="1" applyFont="1" applyFill="1" applyBorder="1" applyAlignment="1">
      <alignment horizontal="right"/>
    </xf>
    <xf numFmtId="0" fontId="21" fillId="0" borderId="0" xfId="0" applyFont="1"/>
    <xf numFmtId="0" fontId="7" fillId="2" borderId="3" xfId="0" applyFont="1" applyFill="1" applyBorder="1" applyAlignment="1">
      <alignment horizontal="center" vertical="center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3" xfId="0" quotePrefix="1" applyFont="1" applyFill="1" applyBorder="1" applyAlignment="1">
      <alignment horizontal="center" vertical="center"/>
    </xf>
    <xf numFmtId="0" fontId="8" fillId="2" borderId="3" xfId="0" quotePrefix="1" applyFont="1" applyFill="1" applyBorder="1" applyAlignment="1">
      <alignment horizontal="right" vertical="center"/>
    </xf>
    <xf numFmtId="0" fontId="8" fillId="2" borderId="3" xfId="0" quotePrefix="1" applyFont="1" applyFill="1" applyBorder="1" applyAlignment="1">
      <alignment horizontal="right" vertical="center" wrapText="1"/>
    </xf>
    <xf numFmtId="0" fontId="23" fillId="0" borderId="0" xfId="0" applyFont="1"/>
    <xf numFmtId="0" fontId="24" fillId="2" borderId="3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left" vertical="center" wrapText="1"/>
    </xf>
    <xf numFmtId="165" fontId="8" fillId="2" borderId="3" xfId="0" quotePrefix="1" applyNumberFormat="1" applyFont="1" applyFill="1" applyBorder="1" applyAlignment="1">
      <alignment horizontal="left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25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6" fillId="0" borderId="3" xfId="0" applyFont="1" applyBorder="1" applyAlignment="1">
      <alignment horizontal="right" vertical="center" wrapText="1"/>
    </xf>
    <xf numFmtId="0" fontId="16" fillId="0" borderId="3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right" vertical="center" wrapText="1" indent="1"/>
    </xf>
    <xf numFmtId="0" fontId="26" fillId="2" borderId="4" xfId="0" applyFont="1" applyFill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0" fillId="0" borderId="0" xfId="0" applyNumberFormat="1"/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4" fillId="0" borderId="0" xfId="0" applyNumberFormat="1" applyFont="1" applyAlignment="1">
      <alignment horizontal="center" vertical="center" wrapText="1"/>
    </xf>
    <xf numFmtId="4" fontId="3" fillId="0" borderId="0" xfId="0" applyNumberFormat="1" applyFont="1"/>
    <xf numFmtId="0" fontId="27" fillId="0" borderId="0" xfId="0" applyFont="1"/>
    <xf numFmtId="0" fontId="16" fillId="2" borderId="4" xfId="0" quotePrefix="1" applyFont="1" applyFill="1" applyBorder="1" applyAlignment="1">
      <alignment horizontal="left" vertical="center" wrapText="1"/>
    </xf>
    <xf numFmtId="4" fontId="0" fillId="0" borderId="0" xfId="0" applyNumberFormat="1"/>
    <xf numFmtId="10" fontId="0" fillId="0" borderId="0" xfId="1" applyNumberFormat="1" applyFont="1"/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24" fillId="0" borderId="1" xfId="0" quotePrefix="1" applyFont="1" applyBorder="1" applyAlignment="1">
      <alignment horizontal="center" wrapText="1"/>
    </xf>
    <xf numFmtId="0" fontId="24" fillId="0" borderId="2" xfId="0" quotePrefix="1" applyFont="1" applyBorder="1" applyAlignment="1">
      <alignment horizontal="center" wrapText="1"/>
    </xf>
    <xf numFmtId="0" fontId="24" fillId="0" borderId="4" xfId="0" quotePrefix="1" applyFont="1" applyBorder="1" applyAlignment="1">
      <alignment horizont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27" fillId="0" borderId="0" xfId="0" applyFont="1" applyAlignment="1">
      <alignment horizontal="justify" vertical="center" wrapText="1"/>
    </xf>
    <xf numFmtId="0" fontId="31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0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27" fillId="0" borderId="0" xfId="0" applyFont="1" applyAlignment="1">
      <alignment horizontal="left"/>
    </xf>
    <xf numFmtId="0" fontId="30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 indent="1"/>
    </xf>
    <xf numFmtId="0" fontId="3" fillId="2" borderId="2" xfId="0" applyFont="1" applyFill="1" applyBorder="1" applyAlignment="1">
      <alignment horizontal="right" vertical="center" wrapText="1" indent="1"/>
    </xf>
    <xf numFmtId="0" fontId="3" fillId="2" borderId="4" xfId="0" applyFont="1" applyFill="1" applyBorder="1" applyAlignment="1">
      <alignment horizontal="right" vertical="center" wrapText="1" inden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workbookViewId="0">
      <selection activeCell="I9" sqref="I9"/>
    </sheetView>
  </sheetViews>
  <sheetFormatPr defaultRowHeight="14.4" x14ac:dyDescent="0.3"/>
  <cols>
    <col min="5" max="5" width="20.109375" customWidth="1"/>
    <col min="6" max="10" width="25.33203125" customWidth="1"/>
  </cols>
  <sheetData>
    <row r="1" spans="1:10" ht="56.4" customHeight="1" x14ac:dyDescent="0.3">
      <c r="A1" s="106" t="s">
        <v>129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70.2" customHeight="1" x14ac:dyDescent="0.3">
      <c r="A2" s="110" t="s">
        <v>116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0" ht="17.399999999999999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.6" x14ac:dyDescent="0.3">
      <c r="A4" s="110" t="s">
        <v>13</v>
      </c>
      <c r="B4" s="110"/>
      <c r="C4" s="110"/>
      <c r="D4" s="110"/>
      <c r="E4" s="110"/>
      <c r="F4" s="110"/>
      <c r="G4" s="110"/>
      <c r="H4" s="110"/>
      <c r="I4" s="111"/>
      <c r="J4" s="111"/>
    </row>
    <row r="5" spans="1:10" ht="17.399999999999999" x14ac:dyDescent="0.3">
      <c r="A5" s="4"/>
      <c r="B5" s="4"/>
      <c r="C5" s="4"/>
      <c r="D5" s="4"/>
      <c r="E5" s="4"/>
      <c r="F5" s="4"/>
      <c r="G5" s="4"/>
      <c r="H5" s="4"/>
      <c r="I5" s="5"/>
      <c r="J5" s="5"/>
    </row>
    <row r="6" spans="1:10" x14ac:dyDescent="0.3">
      <c r="A6" s="107" t="s">
        <v>115</v>
      </c>
      <c r="B6" s="107"/>
      <c r="C6" s="107"/>
      <c r="D6" s="107"/>
      <c r="E6" s="107"/>
      <c r="F6" s="107"/>
      <c r="G6" s="107"/>
      <c r="H6" s="107"/>
      <c r="I6" s="107"/>
      <c r="J6" s="107"/>
    </row>
    <row r="7" spans="1:10" x14ac:dyDescent="0.3">
      <c r="A7" s="90"/>
      <c r="B7" s="90"/>
      <c r="C7" s="90"/>
      <c r="D7" s="90"/>
      <c r="E7" s="90"/>
      <c r="F7" s="90"/>
      <c r="G7" s="90"/>
      <c r="H7" s="90"/>
      <c r="I7" s="90"/>
      <c r="J7" s="90"/>
    </row>
    <row r="8" spans="1:10" ht="15.6" x14ac:dyDescent="0.3">
      <c r="A8" s="108" t="s">
        <v>117</v>
      </c>
      <c r="B8" s="109"/>
      <c r="C8" s="109"/>
      <c r="D8" s="109"/>
      <c r="E8" s="109"/>
      <c r="F8" s="109"/>
      <c r="G8" s="109"/>
      <c r="H8" s="109"/>
      <c r="I8" s="109"/>
      <c r="J8" s="109"/>
    </row>
    <row r="9" spans="1:10" ht="15.6" x14ac:dyDescent="0.3">
      <c r="A9" s="89"/>
      <c r="B9" s="37"/>
      <c r="C9" s="37"/>
      <c r="D9" s="37"/>
      <c r="E9" s="37"/>
      <c r="F9" s="37"/>
      <c r="G9" s="37"/>
      <c r="H9" s="37"/>
      <c r="I9" s="37"/>
      <c r="J9" s="37"/>
    </row>
    <row r="10" spans="1:10" ht="15.6" x14ac:dyDescent="0.3">
      <c r="A10" s="110" t="s">
        <v>19</v>
      </c>
      <c r="B10" s="112"/>
      <c r="C10" s="112"/>
      <c r="D10" s="112"/>
      <c r="E10" s="112"/>
      <c r="F10" s="112"/>
      <c r="G10" s="112"/>
      <c r="H10" s="112"/>
      <c r="I10" s="112"/>
      <c r="J10" s="112"/>
    </row>
    <row r="11" spans="1:10" ht="15.6" x14ac:dyDescent="0.3">
      <c r="A11" s="37"/>
      <c r="B11" s="38"/>
      <c r="C11" s="38"/>
      <c r="D11" s="38"/>
      <c r="E11" s="38"/>
      <c r="F11" s="38"/>
      <c r="G11" s="38"/>
      <c r="H11" s="38"/>
      <c r="I11" s="38"/>
      <c r="J11" s="38"/>
    </row>
    <row r="12" spans="1:10" ht="15.6" x14ac:dyDescent="0.3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17.399999999999999" x14ac:dyDescent="0.3">
      <c r="A13" s="1"/>
      <c r="B13" s="2"/>
      <c r="C13" s="2"/>
      <c r="D13" s="2"/>
      <c r="E13" s="6"/>
      <c r="F13" s="7"/>
      <c r="G13" s="7"/>
      <c r="H13" s="7"/>
      <c r="I13" s="7"/>
      <c r="J13" s="30" t="s">
        <v>26</v>
      </c>
    </row>
    <row r="14" spans="1:10" ht="26.4" x14ac:dyDescent="0.3">
      <c r="A14" s="103" t="s">
        <v>64</v>
      </c>
      <c r="B14" s="104"/>
      <c r="C14" s="104"/>
      <c r="D14" s="104"/>
      <c r="E14" s="105"/>
      <c r="F14" s="3" t="s">
        <v>42</v>
      </c>
      <c r="G14" s="3" t="s">
        <v>44</v>
      </c>
      <c r="H14" s="3" t="s">
        <v>45</v>
      </c>
      <c r="I14" s="3" t="s">
        <v>46</v>
      </c>
      <c r="J14" s="3" t="s">
        <v>47</v>
      </c>
    </row>
    <row r="15" spans="1:10" s="64" customFormat="1" ht="10.199999999999999" x14ac:dyDescent="0.2">
      <c r="A15" s="100">
        <v>1</v>
      </c>
      <c r="B15" s="101"/>
      <c r="C15" s="101"/>
      <c r="D15" s="101"/>
      <c r="E15" s="102"/>
      <c r="F15" s="65">
        <v>2</v>
      </c>
      <c r="G15" s="65">
        <v>3</v>
      </c>
      <c r="H15" s="65">
        <v>4</v>
      </c>
      <c r="I15" s="65">
        <v>5</v>
      </c>
      <c r="J15" s="65">
        <v>6</v>
      </c>
    </row>
    <row r="16" spans="1:10" x14ac:dyDescent="0.3">
      <c r="A16" s="113" t="s">
        <v>0</v>
      </c>
      <c r="B16" s="114"/>
      <c r="C16" s="114"/>
      <c r="D16" s="114"/>
      <c r="E16" s="115"/>
      <c r="F16" s="27">
        <f>F17+F18</f>
        <v>1047100.54</v>
      </c>
      <c r="G16" s="27">
        <f t="shared" ref="G16:J16" si="0">G17+G18</f>
        <v>967696</v>
      </c>
      <c r="H16" s="27">
        <f t="shared" si="0"/>
        <v>855885</v>
      </c>
      <c r="I16" s="27">
        <f t="shared" si="0"/>
        <v>524938</v>
      </c>
      <c r="J16" s="27">
        <f t="shared" si="0"/>
        <v>534748</v>
      </c>
    </row>
    <row r="17" spans="1:10" x14ac:dyDescent="0.3">
      <c r="A17" s="116" t="s">
        <v>27</v>
      </c>
      <c r="B17" s="117"/>
      <c r="C17" s="117"/>
      <c r="D17" s="117"/>
      <c r="E17" s="99"/>
      <c r="F17" s="28">
        <v>1047100.54</v>
      </c>
      <c r="G17" s="28">
        <v>967696</v>
      </c>
      <c r="H17" s="28">
        <v>855885</v>
      </c>
      <c r="I17" s="28">
        <v>524938</v>
      </c>
      <c r="J17" s="28">
        <v>534748</v>
      </c>
    </row>
    <row r="18" spans="1:10" x14ac:dyDescent="0.3">
      <c r="A18" s="98" t="s">
        <v>28</v>
      </c>
      <c r="B18" s="99"/>
      <c r="C18" s="99"/>
      <c r="D18" s="99"/>
      <c r="E18" s="99"/>
      <c r="F18" s="28">
        <v>0</v>
      </c>
      <c r="G18" s="28">
        <v>0</v>
      </c>
      <c r="H18" s="28">
        <v>0</v>
      </c>
      <c r="I18" s="28">
        <v>0</v>
      </c>
      <c r="J18" s="28">
        <v>0</v>
      </c>
    </row>
    <row r="19" spans="1:10" x14ac:dyDescent="0.3">
      <c r="A19" s="31" t="s">
        <v>1</v>
      </c>
      <c r="B19" s="39"/>
      <c r="C19" s="39"/>
      <c r="D19" s="39"/>
      <c r="E19" s="39"/>
      <c r="F19" s="27">
        <f>F20+F21</f>
        <v>830904.83</v>
      </c>
      <c r="G19" s="27">
        <f t="shared" ref="G19:J19" si="1">G20+G21</f>
        <v>1023186</v>
      </c>
      <c r="H19" s="27">
        <f t="shared" si="1"/>
        <v>959285</v>
      </c>
      <c r="I19" s="27">
        <f t="shared" si="1"/>
        <v>572508</v>
      </c>
      <c r="J19" s="27">
        <f t="shared" si="1"/>
        <v>567721</v>
      </c>
    </row>
    <row r="20" spans="1:10" x14ac:dyDescent="0.3">
      <c r="A20" s="118" t="s">
        <v>29</v>
      </c>
      <c r="B20" s="117"/>
      <c r="C20" s="117"/>
      <c r="D20" s="117"/>
      <c r="E20" s="117"/>
      <c r="F20" s="28">
        <v>825511.82</v>
      </c>
      <c r="G20" s="28">
        <v>940186</v>
      </c>
      <c r="H20" s="28">
        <v>947275</v>
      </c>
      <c r="I20" s="28">
        <v>560733</v>
      </c>
      <c r="J20" s="40">
        <v>560811</v>
      </c>
    </row>
    <row r="21" spans="1:10" x14ac:dyDescent="0.3">
      <c r="A21" s="98" t="s">
        <v>30</v>
      </c>
      <c r="B21" s="99"/>
      <c r="C21" s="99"/>
      <c r="D21" s="99"/>
      <c r="E21" s="99"/>
      <c r="F21" s="28">
        <v>5393.01</v>
      </c>
      <c r="G21" s="28">
        <v>83000</v>
      </c>
      <c r="H21" s="28">
        <v>12010</v>
      </c>
      <c r="I21" s="28">
        <v>11775</v>
      </c>
      <c r="J21" s="40">
        <v>6910</v>
      </c>
    </row>
    <row r="22" spans="1:10" x14ac:dyDescent="0.3">
      <c r="A22" s="119" t="s">
        <v>34</v>
      </c>
      <c r="B22" s="114"/>
      <c r="C22" s="114"/>
      <c r="D22" s="114"/>
      <c r="E22" s="114"/>
      <c r="F22" s="27">
        <f>F16-F19</f>
        <v>216195.71000000008</v>
      </c>
      <c r="G22" s="27">
        <f t="shared" ref="G22:J22" si="2">G16-G19</f>
        <v>-55490</v>
      </c>
      <c r="H22" s="27">
        <f t="shared" si="2"/>
        <v>-103400</v>
      </c>
      <c r="I22" s="27">
        <f t="shared" si="2"/>
        <v>-47570</v>
      </c>
      <c r="J22" s="27">
        <f t="shared" si="2"/>
        <v>-32973</v>
      </c>
    </row>
    <row r="23" spans="1:10" ht="17.399999999999999" x14ac:dyDescent="0.3">
      <c r="A23" s="4"/>
      <c r="B23" s="21"/>
      <c r="C23" s="21"/>
      <c r="D23" s="21"/>
      <c r="E23" s="21"/>
      <c r="F23" s="21"/>
      <c r="G23" s="92"/>
      <c r="H23" s="93"/>
      <c r="I23" s="93"/>
      <c r="J23" s="93"/>
    </row>
    <row r="24" spans="1:10" ht="15.6" x14ac:dyDescent="0.3">
      <c r="A24" s="110" t="s">
        <v>20</v>
      </c>
      <c r="B24" s="112"/>
      <c r="C24" s="112"/>
      <c r="D24" s="112"/>
      <c r="E24" s="112"/>
      <c r="F24" s="112"/>
      <c r="G24" s="112"/>
      <c r="H24" s="112"/>
      <c r="I24" s="112"/>
      <c r="J24" s="112"/>
    </row>
    <row r="25" spans="1:10" ht="17.399999999999999" x14ac:dyDescent="0.3">
      <c r="A25" s="4"/>
      <c r="B25" s="21"/>
      <c r="C25" s="21"/>
      <c r="D25" s="21"/>
      <c r="E25" s="21"/>
      <c r="F25" s="21"/>
      <c r="G25" s="21"/>
      <c r="H25" s="22"/>
      <c r="I25" s="22"/>
      <c r="J25" s="22"/>
    </row>
    <row r="26" spans="1:10" ht="26.4" x14ac:dyDescent="0.3">
      <c r="A26" s="103" t="s">
        <v>64</v>
      </c>
      <c r="B26" s="104"/>
      <c r="C26" s="104"/>
      <c r="D26" s="104"/>
      <c r="E26" s="105"/>
      <c r="F26" s="3" t="s">
        <v>42</v>
      </c>
      <c r="G26" s="3" t="s">
        <v>44</v>
      </c>
      <c r="H26" s="3" t="s">
        <v>45</v>
      </c>
      <c r="I26" s="3" t="s">
        <v>46</v>
      </c>
      <c r="J26" s="3" t="s">
        <v>47</v>
      </c>
    </row>
    <row r="27" spans="1:10" s="64" customFormat="1" ht="10.199999999999999" x14ac:dyDescent="0.2">
      <c r="A27" s="100">
        <v>1</v>
      </c>
      <c r="B27" s="101"/>
      <c r="C27" s="101"/>
      <c r="D27" s="101"/>
      <c r="E27" s="102"/>
      <c r="F27" s="65">
        <v>2</v>
      </c>
      <c r="G27" s="65">
        <v>3</v>
      </c>
      <c r="H27" s="65">
        <v>4</v>
      </c>
      <c r="I27" s="65">
        <v>5</v>
      </c>
      <c r="J27" s="65">
        <v>6</v>
      </c>
    </row>
    <row r="28" spans="1:10" x14ac:dyDescent="0.3">
      <c r="A28" s="98" t="s">
        <v>31</v>
      </c>
      <c r="B28" s="99"/>
      <c r="C28" s="99"/>
      <c r="D28" s="99"/>
      <c r="E28" s="99"/>
      <c r="F28" s="28">
        <v>0</v>
      </c>
      <c r="G28" s="28">
        <v>0</v>
      </c>
      <c r="H28" s="28">
        <v>0</v>
      </c>
      <c r="I28" s="28">
        <v>0</v>
      </c>
      <c r="J28" s="40"/>
    </row>
    <row r="29" spans="1:10" x14ac:dyDescent="0.3">
      <c r="A29" s="98" t="s">
        <v>32</v>
      </c>
      <c r="B29" s="99"/>
      <c r="C29" s="99"/>
      <c r="D29" s="99"/>
      <c r="E29" s="99"/>
      <c r="F29" s="28">
        <v>0</v>
      </c>
      <c r="G29" s="28">
        <v>0</v>
      </c>
      <c r="H29" s="28">
        <v>0</v>
      </c>
      <c r="I29" s="28">
        <v>0</v>
      </c>
      <c r="J29" s="40"/>
    </row>
    <row r="30" spans="1:10" x14ac:dyDescent="0.3">
      <c r="A30" s="119" t="s">
        <v>2</v>
      </c>
      <c r="B30" s="114"/>
      <c r="C30" s="114"/>
      <c r="D30" s="114"/>
      <c r="E30" s="114"/>
      <c r="F30" s="27">
        <f>F28-F29</f>
        <v>0</v>
      </c>
      <c r="G30" s="27">
        <f t="shared" ref="G30:J30" si="3">G28-G29</f>
        <v>0</v>
      </c>
      <c r="H30" s="27">
        <f t="shared" si="3"/>
        <v>0</v>
      </c>
      <c r="I30" s="27">
        <f t="shared" si="3"/>
        <v>0</v>
      </c>
      <c r="J30" s="27">
        <f t="shared" si="3"/>
        <v>0</v>
      </c>
    </row>
    <row r="31" spans="1:10" x14ac:dyDescent="0.3">
      <c r="A31" s="119" t="s">
        <v>35</v>
      </c>
      <c r="B31" s="114"/>
      <c r="C31" s="114"/>
      <c r="D31" s="114"/>
      <c r="E31" s="114"/>
      <c r="F31" s="27">
        <f>F22+F30</f>
        <v>216195.71000000008</v>
      </c>
      <c r="G31" s="27">
        <f t="shared" ref="G31:J31" si="4">G22+G30</f>
        <v>-55490</v>
      </c>
      <c r="H31" s="27">
        <f t="shared" si="4"/>
        <v>-103400</v>
      </c>
      <c r="I31" s="27">
        <f t="shared" si="4"/>
        <v>-47570</v>
      </c>
      <c r="J31" s="27">
        <f t="shared" si="4"/>
        <v>-32973</v>
      </c>
    </row>
    <row r="32" spans="1:10" ht="17.399999999999999" x14ac:dyDescent="0.3">
      <c r="A32" s="20"/>
      <c r="B32" s="21"/>
      <c r="C32" s="21"/>
      <c r="D32" s="21"/>
      <c r="E32" s="21"/>
      <c r="F32" s="21"/>
      <c r="G32" s="21"/>
      <c r="H32" s="22"/>
      <c r="I32" s="22"/>
      <c r="J32" s="22"/>
    </row>
    <row r="33" spans="1:12" ht="15.6" x14ac:dyDescent="0.3">
      <c r="A33" s="110" t="s">
        <v>36</v>
      </c>
      <c r="B33" s="112"/>
      <c r="C33" s="112"/>
      <c r="D33" s="112"/>
      <c r="E33" s="112"/>
      <c r="F33" s="112"/>
      <c r="G33" s="112"/>
      <c r="H33" s="112"/>
      <c r="I33" s="112"/>
      <c r="J33" s="112"/>
    </row>
    <row r="34" spans="1:12" ht="15.6" x14ac:dyDescent="0.3">
      <c r="A34" s="37"/>
      <c r="B34" s="38"/>
      <c r="C34" s="38"/>
      <c r="D34" s="38"/>
      <c r="E34" s="38"/>
      <c r="F34" s="38"/>
      <c r="G34" s="38"/>
      <c r="H34" s="38"/>
      <c r="I34" s="38"/>
      <c r="J34" s="38"/>
    </row>
    <row r="35" spans="1:12" ht="26.4" x14ac:dyDescent="0.3">
      <c r="A35" s="103" t="s">
        <v>25</v>
      </c>
      <c r="B35" s="104"/>
      <c r="C35" s="104"/>
      <c r="D35" s="104"/>
      <c r="E35" s="105"/>
      <c r="F35" s="3" t="s">
        <v>42</v>
      </c>
      <c r="G35" s="3" t="s">
        <v>44</v>
      </c>
      <c r="H35" s="3" t="s">
        <v>45</v>
      </c>
      <c r="I35" s="3" t="s">
        <v>46</v>
      </c>
      <c r="J35" s="3" t="s">
        <v>47</v>
      </c>
    </row>
    <row r="36" spans="1:12" s="64" customFormat="1" ht="10.199999999999999" x14ac:dyDescent="0.2">
      <c r="A36" s="100">
        <v>1</v>
      </c>
      <c r="B36" s="101"/>
      <c r="C36" s="101"/>
      <c r="D36" s="101"/>
      <c r="E36" s="102"/>
      <c r="F36" s="65">
        <v>2</v>
      </c>
      <c r="G36" s="65">
        <v>3</v>
      </c>
      <c r="H36" s="65">
        <v>4</v>
      </c>
      <c r="I36" s="65">
        <v>5</v>
      </c>
      <c r="J36" s="65">
        <v>6</v>
      </c>
    </row>
    <row r="37" spans="1:12" ht="15" customHeight="1" x14ac:dyDescent="0.3">
      <c r="A37" s="122" t="s">
        <v>37</v>
      </c>
      <c r="B37" s="123"/>
      <c r="C37" s="123"/>
      <c r="D37" s="123"/>
      <c r="E37" s="124"/>
      <c r="F37" s="41">
        <v>23236.94</v>
      </c>
      <c r="G37" s="41">
        <v>239433</v>
      </c>
      <c r="H37" s="41">
        <v>183943</v>
      </c>
      <c r="I37" s="41">
        <v>80543</v>
      </c>
      <c r="J37" s="42">
        <v>-36332</v>
      </c>
    </row>
    <row r="38" spans="1:12" ht="15" customHeight="1" x14ac:dyDescent="0.3">
      <c r="A38" s="119" t="s">
        <v>38</v>
      </c>
      <c r="B38" s="114"/>
      <c r="C38" s="114"/>
      <c r="D38" s="114"/>
      <c r="E38" s="114"/>
      <c r="F38" s="43">
        <f>F31+F37</f>
        <v>239432.65000000008</v>
      </c>
      <c r="G38" s="43">
        <f t="shared" ref="G38:J38" si="5">G31+G37</f>
        <v>183943</v>
      </c>
      <c r="H38" s="43">
        <f t="shared" si="5"/>
        <v>80543</v>
      </c>
      <c r="I38" s="43">
        <f t="shared" si="5"/>
        <v>32973</v>
      </c>
      <c r="J38" s="44">
        <f t="shared" si="5"/>
        <v>-69305</v>
      </c>
    </row>
    <row r="39" spans="1:12" ht="45" customHeight="1" x14ac:dyDescent="0.3">
      <c r="A39" s="113" t="s">
        <v>39</v>
      </c>
      <c r="B39" s="125"/>
      <c r="C39" s="125"/>
      <c r="D39" s="125"/>
      <c r="E39" s="126"/>
      <c r="F39" s="43">
        <f>F22+F30+F37-F38</f>
        <v>0</v>
      </c>
      <c r="G39" s="43">
        <f t="shared" ref="G39:J39" si="6">G22+G30+G37-G38</f>
        <v>0</v>
      </c>
      <c r="H39" s="43">
        <f t="shared" si="6"/>
        <v>0</v>
      </c>
      <c r="I39" s="43">
        <f t="shared" si="6"/>
        <v>0</v>
      </c>
      <c r="J39" s="44">
        <f t="shared" si="6"/>
        <v>0</v>
      </c>
    </row>
    <row r="40" spans="1:12" ht="15.6" x14ac:dyDescent="0.3">
      <c r="A40" s="45"/>
      <c r="B40" s="46"/>
      <c r="C40" s="46"/>
      <c r="D40" s="46"/>
      <c r="E40" s="46"/>
      <c r="F40" s="46"/>
      <c r="G40" s="46"/>
      <c r="H40" s="46"/>
      <c r="I40" s="46"/>
      <c r="J40" s="46"/>
    </row>
    <row r="41" spans="1:12" ht="15.6" x14ac:dyDescent="0.3">
      <c r="A41" s="127" t="s">
        <v>33</v>
      </c>
      <c r="B41" s="127"/>
      <c r="C41" s="127"/>
      <c r="D41" s="127"/>
      <c r="E41" s="127"/>
      <c r="F41" s="127"/>
      <c r="G41" s="127"/>
      <c r="H41" s="127"/>
      <c r="I41" s="127"/>
      <c r="J41" s="127"/>
    </row>
    <row r="42" spans="1:12" ht="17.399999999999999" x14ac:dyDescent="0.3">
      <c r="A42" s="47"/>
      <c r="B42" s="48"/>
      <c r="C42" s="48"/>
      <c r="D42" s="48"/>
      <c r="E42" s="48"/>
      <c r="F42" s="48"/>
      <c r="G42" s="48"/>
      <c r="H42" s="49"/>
      <c r="I42" s="49"/>
      <c r="J42" s="49"/>
    </row>
    <row r="43" spans="1:12" ht="26.4" x14ac:dyDescent="0.3">
      <c r="A43" s="103" t="s">
        <v>25</v>
      </c>
      <c r="B43" s="104"/>
      <c r="C43" s="104"/>
      <c r="D43" s="104"/>
      <c r="E43" s="105"/>
      <c r="F43" s="50" t="s">
        <v>42</v>
      </c>
      <c r="G43" s="50" t="s">
        <v>44</v>
      </c>
      <c r="H43" s="50" t="s">
        <v>45</v>
      </c>
      <c r="I43" s="50" t="s">
        <v>46</v>
      </c>
      <c r="J43" s="50" t="s">
        <v>47</v>
      </c>
    </row>
    <row r="44" spans="1:12" s="64" customFormat="1" ht="10.199999999999999" x14ac:dyDescent="0.2">
      <c r="A44" s="100">
        <v>1</v>
      </c>
      <c r="B44" s="101"/>
      <c r="C44" s="101"/>
      <c r="D44" s="101"/>
      <c r="E44" s="102"/>
      <c r="F44" s="65">
        <v>2</v>
      </c>
      <c r="G44" s="65">
        <v>3</v>
      </c>
      <c r="H44" s="65">
        <v>4</v>
      </c>
      <c r="I44" s="65">
        <v>5</v>
      </c>
      <c r="J44" s="65">
        <v>6</v>
      </c>
    </row>
    <row r="45" spans="1:12" x14ac:dyDescent="0.3">
      <c r="A45" s="122" t="s">
        <v>37</v>
      </c>
      <c r="B45" s="123"/>
      <c r="C45" s="123"/>
      <c r="D45" s="123"/>
      <c r="E45" s="124"/>
      <c r="F45" s="41">
        <v>23237</v>
      </c>
      <c r="G45" s="41">
        <f>F48</f>
        <v>239433</v>
      </c>
      <c r="H45" s="41">
        <f>G48</f>
        <v>183943</v>
      </c>
      <c r="I45" s="41">
        <f>H48</f>
        <v>80543</v>
      </c>
      <c r="J45" s="42">
        <f>I48</f>
        <v>32973</v>
      </c>
    </row>
    <row r="46" spans="1:12" ht="28.5" customHeight="1" x14ac:dyDescent="0.3">
      <c r="A46" s="122" t="s">
        <v>40</v>
      </c>
      <c r="B46" s="123"/>
      <c r="C46" s="123"/>
      <c r="D46" s="123"/>
      <c r="E46" s="124"/>
      <c r="F46" s="41">
        <v>0</v>
      </c>
      <c r="G46" s="41">
        <v>55490</v>
      </c>
      <c r="H46" s="41">
        <v>103400</v>
      </c>
      <c r="I46" s="41">
        <v>47570</v>
      </c>
      <c r="J46" s="42">
        <v>32973</v>
      </c>
      <c r="L46" s="88"/>
    </row>
    <row r="47" spans="1:12" x14ac:dyDescent="0.3">
      <c r="A47" s="122" t="s">
        <v>41</v>
      </c>
      <c r="B47" s="128"/>
      <c r="C47" s="128"/>
      <c r="D47" s="128"/>
      <c r="E47" s="129"/>
      <c r="F47" s="41">
        <v>216196</v>
      </c>
      <c r="G47" s="41">
        <v>0</v>
      </c>
      <c r="H47" s="41">
        <v>0</v>
      </c>
      <c r="I47" s="41">
        <v>0</v>
      </c>
      <c r="J47" s="42">
        <v>0</v>
      </c>
    </row>
    <row r="48" spans="1:12" ht="15" customHeight="1" x14ac:dyDescent="0.3">
      <c r="A48" s="119" t="s">
        <v>38</v>
      </c>
      <c r="B48" s="114"/>
      <c r="C48" s="114"/>
      <c r="D48" s="114"/>
      <c r="E48" s="114"/>
      <c r="F48" s="29">
        <f>F45-F46+F47</f>
        <v>239433</v>
      </c>
      <c r="G48" s="29">
        <f>G45-G46+G47</f>
        <v>183943</v>
      </c>
      <c r="H48" s="29">
        <f t="shared" ref="H48:J48" si="7">H45-H46+H47</f>
        <v>80543</v>
      </c>
      <c r="I48" s="29">
        <f t="shared" si="7"/>
        <v>32973</v>
      </c>
      <c r="J48" s="51">
        <f t="shared" si="7"/>
        <v>0</v>
      </c>
    </row>
    <row r="49" spans="1:10" ht="17.25" customHeight="1" x14ac:dyDescent="0.3"/>
    <row r="50" spans="1:10" x14ac:dyDescent="0.3">
      <c r="A50" s="120"/>
      <c r="B50" s="121"/>
      <c r="C50" s="121"/>
      <c r="D50" s="121"/>
      <c r="E50" s="121"/>
      <c r="F50" s="121"/>
      <c r="G50" s="121"/>
      <c r="H50" s="121"/>
      <c r="I50" s="121"/>
      <c r="J50" s="121"/>
    </row>
    <row r="51" spans="1:10" ht="9" customHeight="1" x14ac:dyDescent="0.3"/>
  </sheetData>
  <mergeCells count="35">
    <mergeCell ref="A50:J50"/>
    <mergeCell ref="A30:E30"/>
    <mergeCell ref="A31:E31"/>
    <mergeCell ref="A33:J33"/>
    <mergeCell ref="A37:E37"/>
    <mergeCell ref="A38:E38"/>
    <mergeCell ref="A39:E39"/>
    <mergeCell ref="A41:J41"/>
    <mergeCell ref="A45:E45"/>
    <mergeCell ref="A46:E46"/>
    <mergeCell ref="A47:E47"/>
    <mergeCell ref="A48:E48"/>
    <mergeCell ref="A35:E35"/>
    <mergeCell ref="A44:E44"/>
    <mergeCell ref="A1:J1"/>
    <mergeCell ref="A6:J6"/>
    <mergeCell ref="A8:J8"/>
    <mergeCell ref="A29:E29"/>
    <mergeCell ref="A2:J2"/>
    <mergeCell ref="A4:J4"/>
    <mergeCell ref="A10:J10"/>
    <mergeCell ref="A16:E16"/>
    <mergeCell ref="A17:E17"/>
    <mergeCell ref="A18:E18"/>
    <mergeCell ref="A20:E20"/>
    <mergeCell ref="A21:E21"/>
    <mergeCell ref="A22:E22"/>
    <mergeCell ref="A14:E14"/>
    <mergeCell ref="A26:E26"/>
    <mergeCell ref="A24:J24"/>
    <mergeCell ref="A28:E28"/>
    <mergeCell ref="A15:E15"/>
    <mergeCell ref="A43:E43"/>
    <mergeCell ref="A36:E36"/>
    <mergeCell ref="A27:E27"/>
  </mergeCells>
  <pageMargins left="0.7" right="0.7" top="0.75" bottom="0.75" header="0.3" footer="0.3"/>
  <pageSetup paperSize="9" scale="72" fitToHeight="0" orientation="landscape" r:id="rId1"/>
  <headerFooter>
    <oddFooter>&amp;C&amp;P</oddFoot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4"/>
  <sheetViews>
    <sheetView view="pageLayout" topLeftCell="A40" zoomScaleNormal="100" workbookViewId="0">
      <selection activeCell="D48" sqref="D48"/>
    </sheetView>
  </sheetViews>
  <sheetFormatPr defaultRowHeight="14.4" x14ac:dyDescent="0.3"/>
  <cols>
    <col min="1" max="1" width="11.44140625" customWidth="1"/>
    <col min="2" max="2" width="26.88671875" customWidth="1"/>
    <col min="3" max="6" width="23.44140625" customWidth="1"/>
    <col min="7" max="7" width="23.109375" customWidth="1"/>
  </cols>
  <sheetData>
    <row r="1" spans="1:10" x14ac:dyDescent="0.3">
      <c r="A1" s="130" t="s">
        <v>118</v>
      </c>
      <c r="B1" s="130"/>
      <c r="C1" s="130"/>
      <c r="D1" s="130"/>
      <c r="E1" s="130"/>
      <c r="F1" s="130"/>
      <c r="G1" s="130"/>
    </row>
    <row r="3" spans="1:10" ht="35.4" customHeight="1" x14ac:dyDescent="0.3">
      <c r="A3" s="108" t="s">
        <v>119</v>
      </c>
      <c r="B3" s="108"/>
      <c r="C3" s="108"/>
      <c r="D3" s="108"/>
      <c r="E3" s="108"/>
      <c r="F3" s="108"/>
      <c r="G3" s="108"/>
      <c r="H3" s="91"/>
      <c r="I3" s="91"/>
      <c r="J3" s="91"/>
    </row>
    <row r="5" spans="1:10" ht="18" customHeight="1" x14ac:dyDescent="0.3">
      <c r="A5" s="110" t="s">
        <v>3</v>
      </c>
      <c r="B5" s="110"/>
      <c r="C5" s="110"/>
      <c r="D5" s="110"/>
      <c r="E5" s="110"/>
      <c r="F5" s="110"/>
      <c r="G5" s="110"/>
    </row>
    <row r="6" spans="1:10" ht="17.399999999999999" x14ac:dyDescent="0.3">
      <c r="A6" s="4"/>
      <c r="B6" s="4"/>
      <c r="C6" s="4"/>
      <c r="D6" s="4"/>
      <c r="E6" s="4"/>
      <c r="F6" s="5"/>
      <c r="G6" s="5"/>
    </row>
    <row r="7" spans="1:10" ht="15.75" customHeight="1" x14ac:dyDescent="0.3">
      <c r="A7" s="110" t="s">
        <v>57</v>
      </c>
      <c r="B7" s="110"/>
      <c r="C7" s="110"/>
      <c r="D7" s="110"/>
      <c r="E7" s="110"/>
      <c r="F7" s="110"/>
      <c r="G7" s="110"/>
    </row>
    <row r="8" spans="1:10" ht="17.399999999999999" x14ac:dyDescent="0.3">
      <c r="A8" s="4"/>
      <c r="B8" s="4"/>
      <c r="C8" s="4"/>
      <c r="D8" s="4"/>
      <c r="E8" s="4"/>
      <c r="F8" s="5"/>
      <c r="G8" s="5"/>
    </row>
    <row r="9" spans="1:10" ht="26.4" x14ac:dyDescent="0.3">
      <c r="A9" s="19" t="s">
        <v>49</v>
      </c>
      <c r="B9" s="18" t="s">
        <v>15</v>
      </c>
      <c r="C9" s="18" t="s">
        <v>42</v>
      </c>
      <c r="D9" s="19" t="s">
        <v>44</v>
      </c>
      <c r="E9" s="19" t="s">
        <v>45</v>
      </c>
      <c r="F9" s="19" t="s">
        <v>48</v>
      </c>
      <c r="G9" s="19" t="s">
        <v>47</v>
      </c>
    </row>
    <row r="10" spans="1:10" s="64" customFormat="1" ht="10.199999999999999" x14ac:dyDescent="0.2">
      <c r="A10" s="66">
        <v>1</v>
      </c>
      <c r="B10" s="67">
        <v>2</v>
      </c>
      <c r="C10" s="67">
        <v>3</v>
      </c>
      <c r="D10" s="66">
        <v>4</v>
      </c>
      <c r="E10" s="66">
        <v>5</v>
      </c>
      <c r="F10" s="66">
        <v>6</v>
      </c>
      <c r="G10" s="66">
        <v>7</v>
      </c>
    </row>
    <row r="11" spans="1:10" x14ac:dyDescent="0.3">
      <c r="A11" s="34"/>
      <c r="B11" s="33" t="s">
        <v>51</v>
      </c>
      <c r="C11" s="79">
        <f>C12+C17</f>
        <v>1047100.54</v>
      </c>
      <c r="D11" s="80">
        <f>D12+D17</f>
        <v>967696</v>
      </c>
      <c r="E11" s="80">
        <f>E12+E17</f>
        <v>855885</v>
      </c>
      <c r="F11" s="80">
        <f>F12+F17</f>
        <v>524938</v>
      </c>
      <c r="G11" s="80">
        <f>G12+G17</f>
        <v>534748</v>
      </c>
    </row>
    <row r="12" spans="1:10" ht="15.75" customHeight="1" x14ac:dyDescent="0.3">
      <c r="A12" s="11">
        <v>6</v>
      </c>
      <c r="B12" s="11" t="s">
        <v>4</v>
      </c>
      <c r="C12" s="8">
        <f>SUM(C13:C16)</f>
        <v>1047100.54</v>
      </c>
      <c r="D12" s="9">
        <f>SUM(D13:D16)</f>
        <v>967696</v>
      </c>
      <c r="E12" s="9">
        <f>SUM(E13:E16)</f>
        <v>855885</v>
      </c>
      <c r="F12" s="9">
        <f>SUM(F13:F16)</f>
        <v>524938</v>
      </c>
      <c r="G12" s="9">
        <f>SUM(G13:G16)</f>
        <v>534748</v>
      </c>
    </row>
    <row r="13" spans="1:10" ht="39.6" x14ac:dyDescent="0.3">
      <c r="A13" s="52">
        <v>63</v>
      </c>
      <c r="B13" s="15" t="s">
        <v>22</v>
      </c>
      <c r="C13" s="8">
        <v>770937.22</v>
      </c>
      <c r="D13" s="9">
        <v>443455</v>
      </c>
      <c r="E13" s="9">
        <v>338870</v>
      </c>
      <c r="F13" s="9">
        <v>0</v>
      </c>
      <c r="G13" s="9">
        <v>0</v>
      </c>
    </row>
    <row r="14" spans="1:10" x14ac:dyDescent="0.3">
      <c r="A14" s="52">
        <v>64</v>
      </c>
      <c r="B14" s="15" t="s">
        <v>73</v>
      </c>
      <c r="C14" s="8">
        <v>521.49</v>
      </c>
      <c r="D14" s="9">
        <v>1510</v>
      </c>
      <c r="E14" s="9">
        <v>1000</v>
      </c>
      <c r="F14" s="9">
        <v>1000</v>
      </c>
      <c r="G14" s="9">
        <v>1000</v>
      </c>
    </row>
    <row r="15" spans="1:10" x14ac:dyDescent="0.3">
      <c r="A15" s="53" t="s">
        <v>23</v>
      </c>
      <c r="B15" s="13"/>
      <c r="C15" s="8"/>
      <c r="D15" s="9"/>
      <c r="E15" s="9"/>
      <c r="F15" s="9"/>
      <c r="G15" s="9"/>
    </row>
    <row r="16" spans="1:10" ht="39.6" x14ac:dyDescent="0.3">
      <c r="A16" s="54">
        <v>67</v>
      </c>
      <c r="B16" s="15" t="s">
        <v>24</v>
      </c>
      <c r="C16" s="8">
        <v>275641.83</v>
      </c>
      <c r="D16" s="9">
        <v>522731</v>
      </c>
      <c r="E16" s="9">
        <v>516015</v>
      </c>
      <c r="F16" s="9">
        <v>523938</v>
      </c>
      <c r="G16" s="9">
        <v>533748</v>
      </c>
    </row>
    <row r="17" spans="1:11" ht="26.4" x14ac:dyDescent="0.3">
      <c r="A17" s="14">
        <v>7</v>
      </c>
      <c r="B17" s="23" t="s">
        <v>5</v>
      </c>
      <c r="C17" s="8">
        <f>SUM(C18:C19)</f>
        <v>0</v>
      </c>
      <c r="D17" s="9">
        <f>SUM(D18:D19)</f>
        <v>0</v>
      </c>
      <c r="E17" s="9">
        <f>SUM(E18:E19)</f>
        <v>0</v>
      </c>
      <c r="F17" s="9">
        <f>SUM(F18:F19)</f>
        <v>0</v>
      </c>
      <c r="G17" s="9">
        <f>SUM(G18:G19)</f>
        <v>0</v>
      </c>
    </row>
    <row r="18" spans="1:11" ht="26.4" x14ac:dyDescent="0.3">
      <c r="A18" s="52">
        <v>72</v>
      </c>
      <c r="B18" s="24" t="s">
        <v>21</v>
      </c>
      <c r="C18" s="8">
        <v>0</v>
      </c>
      <c r="D18" s="9">
        <v>0</v>
      </c>
      <c r="E18" s="9">
        <v>0</v>
      </c>
      <c r="F18" s="9">
        <v>0</v>
      </c>
      <c r="G18" s="10">
        <v>0</v>
      </c>
    </row>
    <row r="19" spans="1:11" x14ac:dyDescent="0.3">
      <c r="A19" s="53" t="s">
        <v>23</v>
      </c>
      <c r="B19" s="13"/>
      <c r="C19" s="8"/>
      <c r="D19" s="9"/>
      <c r="E19" s="9"/>
      <c r="F19" s="9"/>
      <c r="G19" s="9"/>
    </row>
    <row r="22" spans="1:11" ht="17.399999999999999" x14ac:dyDescent="0.3">
      <c r="A22" s="4"/>
      <c r="B22" s="4"/>
      <c r="C22" s="4"/>
      <c r="D22" s="4"/>
      <c r="E22" s="4"/>
      <c r="F22" s="5"/>
      <c r="G22" s="5"/>
    </row>
    <row r="23" spans="1:11" ht="26.4" x14ac:dyDescent="0.3">
      <c r="A23" s="19" t="s">
        <v>49</v>
      </c>
      <c r="B23" s="18" t="s">
        <v>15</v>
      </c>
      <c r="C23" s="18" t="s">
        <v>42</v>
      </c>
      <c r="D23" s="19" t="s">
        <v>44</v>
      </c>
      <c r="E23" s="19" t="s">
        <v>45</v>
      </c>
      <c r="F23" s="19" t="s">
        <v>48</v>
      </c>
      <c r="G23" s="19" t="s">
        <v>47</v>
      </c>
    </row>
    <row r="24" spans="1:11" s="64" customFormat="1" ht="10.199999999999999" x14ac:dyDescent="0.2">
      <c r="A24" s="66">
        <v>1</v>
      </c>
      <c r="B24" s="67">
        <v>2</v>
      </c>
      <c r="C24" s="67">
        <v>3</v>
      </c>
      <c r="D24" s="66">
        <v>4</v>
      </c>
      <c r="E24" s="66">
        <v>5</v>
      </c>
      <c r="F24" s="66">
        <v>6</v>
      </c>
      <c r="G24" s="66">
        <v>7</v>
      </c>
    </row>
    <row r="25" spans="1:11" x14ac:dyDescent="0.3">
      <c r="A25" s="34"/>
      <c r="B25" s="33" t="s">
        <v>50</v>
      </c>
      <c r="C25" s="79">
        <f>C26+C31</f>
        <v>830904.83</v>
      </c>
      <c r="D25" s="80">
        <f>D26+D31</f>
        <v>1023186</v>
      </c>
      <c r="E25" s="80">
        <f>E26+E31</f>
        <v>959285</v>
      </c>
      <c r="F25" s="80">
        <f>F26+F31</f>
        <v>572508</v>
      </c>
      <c r="G25" s="80">
        <f>G26+G31</f>
        <v>567721</v>
      </c>
      <c r="H25" s="64"/>
      <c r="I25" s="64"/>
      <c r="J25" s="64"/>
    </row>
    <row r="26" spans="1:11" ht="15.75" customHeight="1" x14ac:dyDescent="0.3">
      <c r="A26" s="11">
        <v>3</v>
      </c>
      <c r="B26" s="11" t="s">
        <v>6</v>
      </c>
      <c r="C26" s="8">
        <f>SUM(C27:C30)</f>
        <v>825511.82</v>
      </c>
      <c r="D26" s="9">
        <f>SUM(D27:D30)</f>
        <v>940186</v>
      </c>
      <c r="E26" s="9">
        <f>SUM(E27:E30)</f>
        <v>947275</v>
      </c>
      <c r="F26" s="9">
        <f>SUM(F27:F30)</f>
        <v>560733</v>
      </c>
      <c r="G26" s="9">
        <f>SUM(G27:G30)</f>
        <v>560811</v>
      </c>
      <c r="H26" s="64"/>
      <c r="I26" s="64"/>
      <c r="J26" s="64"/>
    </row>
    <row r="27" spans="1:11" ht="15.75" customHeight="1" x14ac:dyDescent="0.3">
      <c r="A27" s="52">
        <v>31</v>
      </c>
      <c r="B27" s="15" t="s">
        <v>7</v>
      </c>
      <c r="C27" s="8">
        <v>629255.57999999996</v>
      </c>
      <c r="D27" s="9">
        <v>742452</v>
      </c>
      <c r="E27" s="9">
        <v>753798</v>
      </c>
      <c r="F27" s="9">
        <v>414928</v>
      </c>
      <c r="G27" s="9">
        <v>414928</v>
      </c>
      <c r="H27" s="64"/>
      <c r="I27" s="64"/>
      <c r="J27" s="64"/>
    </row>
    <row r="28" spans="1:11" x14ac:dyDescent="0.3">
      <c r="A28" s="54">
        <v>32</v>
      </c>
      <c r="B28" s="12" t="s">
        <v>16</v>
      </c>
      <c r="C28" s="8">
        <v>193481.82</v>
      </c>
      <c r="D28" s="9">
        <v>193734</v>
      </c>
      <c r="E28" s="9">
        <v>191807</v>
      </c>
      <c r="F28" s="9">
        <v>144096</v>
      </c>
      <c r="G28" s="9">
        <v>144135</v>
      </c>
    </row>
    <row r="29" spans="1:11" x14ac:dyDescent="0.3">
      <c r="A29" s="54">
        <v>34</v>
      </c>
      <c r="B29" s="12" t="s">
        <v>74</v>
      </c>
      <c r="C29" s="8">
        <v>2774.42</v>
      </c>
      <c r="D29" s="9">
        <v>4000</v>
      </c>
      <c r="E29" s="9">
        <v>1670</v>
      </c>
      <c r="F29" s="9">
        <v>1709</v>
      </c>
      <c r="G29" s="9">
        <v>1748</v>
      </c>
    </row>
    <row r="30" spans="1:11" x14ac:dyDescent="0.3">
      <c r="A30" s="53" t="s">
        <v>23</v>
      </c>
      <c r="B30" s="13"/>
      <c r="C30" s="8"/>
      <c r="D30" s="9"/>
      <c r="E30" s="9"/>
      <c r="F30" s="9"/>
      <c r="G30" s="9"/>
    </row>
    <row r="31" spans="1:11" ht="26.4" x14ac:dyDescent="0.3">
      <c r="A31" s="14">
        <v>4</v>
      </c>
      <c r="B31" s="23" t="s">
        <v>8</v>
      </c>
      <c r="C31" s="8">
        <f>SUM(C32:C34)</f>
        <v>5393.01</v>
      </c>
      <c r="D31" s="9">
        <f>SUM(D32:D34)</f>
        <v>83000</v>
      </c>
      <c r="E31" s="9">
        <f>SUM(E32:E34)</f>
        <v>12010</v>
      </c>
      <c r="F31" s="9">
        <f>SUM(F32:F33)</f>
        <v>11775</v>
      </c>
      <c r="G31" s="9">
        <f>SUM(G32:G33)</f>
        <v>6910</v>
      </c>
      <c r="I31" s="97"/>
      <c r="J31" s="97"/>
      <c r="K31" s="97"/>
    </row>
    <row r="32" spans="1:11" ht="39.6" x14ac:dyDescent="0.3">
      <c r="A32" s="52">
        <v>41</v>
      </c>
      <c r="B32" s="24" t="s">
        <v>9</v>
      </c>
      <c r="C32" s="8">
        <v>0</v>
      </c>
      <c r="D32" s="9">
        <v>21000</v>
      </c>
      <c r="E32" s="9">
        <v>0</v>
      </c>
      <c r="F32" s="9">
        <v>0</v>
      </c>
      <c r="G32" s="10">
        <v>0</v>
      </c>
    </row>
    <row r="33" spans="1:7" ht="26.4" x14ac:dyDescent="0.3">
      <c r="A33" s="52">
        <v>42</v>
      </c>
      <c r="B33" s="24" t="s">
        <v>75</v>
      </c>
      <c r="C33" s="8">
        <v>5393.01</v>
      </c>
      <c r="D33" s="9">
        <v>62000</v>
      </c>
      <c r="E33" s="9">
        <v>12010</v>
      </c>
      <c r="F33" s="9">
        <v>11775</v>
      </c>
      <c r="G33" s="10">
        <v>6910</v>
      </c>
    </row>
    <row r="34" spans="1:7" x14ac:dyDescent="0.3">
      <c r="A34" s="53" t="s">
        <v>23</v>
      </c>
      <c r="B34" s="13"/>
      <c r="C34" s="8"/>
      <c r="D34" s="9"/>
      <c r="E34" s="9"/>
      <c r="F34" s="9"/>
      <c r="G34" s="9"/>
    </row>
  </sheetData>
  <mergeCells count="4">
    <mergeCell ref="A5:G5"/>
    <mergeCell ref="A7:G7"/>
    <mergeCell ref="A1:G1"/>
    <mergeCell ref="A3:G3"/>
  </mergeCells>
  <pageMargins left="0.7" right="0.7" top="0.75" bottom="0.75" header="0.3" footer="0.3"/>
  <pageSetup paperSize="9" scale="84" fitToHeight="0" orientation="landscape" r:id="rId1"/>
  <headerFooter differentFirst="1">
    <oddFooter>&amp;C4</oddFooter>
    <firstFooter>&amp;C3</firstFooter>
  </headerFooter>
  <rowBreaks count="1" manualBreakCount="1">
    <brk id="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3"/>
  <sheetViews>
    <sheetView view="pageLayout" topLeftCell="A79" zoomScaleNormal="100" workbookViewId="0">
      <selection activeCell="E42" sqref="E42"/>
    </sheetView>
  </sheetViews>
  <sheetFormatPr defaultRowHeight="14.4" x14ac:dyDescent="0.3"/>
  <cols>
    <col min="2" max="7" width="25.33203125" customWidth="1"/>
  </cols>
  <sheetData>
    <row r="1" spans="1:7" ht="15.75" customHeight="1" x14ac:dyDescent="0.3">
      <c r="B1" s="110" t="s">
        <v>58</v>
      </c>
      <c r="C1" s="110"/>
      <c r="D1" s="110"/>
      <c r="E1" s="110"/>
      <c r="F1" s="110"/>
      <c r="G1" s="110"/>
    </row>
    <row r="2" spans="1:7" ht="17.399999999999999" x14ac:dyDescent="0.3">
      <c r="B2" s="4"/>
      <c r="C2" s="4"/>
      <c r="D2" s="4"/>
      <c r="E2" s="4"/>
      <c r="F2" s="5"/>
      <c r="G2" s="5"/>
    </row>
    <row r="3" spans="1:7" ht="26.4" x14ac:dyDescent="0.3">
      <c r="A3" s="19" t="s">
        <v>49</v>
      </c>
      <c r="B3" s="19" t="s">
        <v>25</v>
      </c>
      <c r="C3" s="18" t="s">
        <v>42</v>
      </c>
      <c r="D3" s="19" t="s">
        <v>44</v>
      </c>
      <c r="E3" s="19" t="s">
        <v>45</v>
      </c>
      <c r="F3" s="19" t="s">
        <v>46</v>
      </c>
      <c r="G3" s="19" t="s">
        <v>52</v>
      </c>
    </row>
    <row r="4" spans="1:7" s="64" customFormat="1" ht="10.199999999999999" x14ac:dyDescent="0.2">
      <c r="A4" s="66">
        <v>1</v>
      </c>
      <c r="B4" s="67">
        <v>2</v>
      </c>
      <c r="C4" s="67">
        <v>3</v>
      </c>
      <c r="D4" s="66">
        <v>4</v>
      </c>
      <c r="E4" s="66">
        <v>5</v>
      </c>
      <c r="F4" s="66">
        <v>6</v>
      </c>
      <c r="G4" s="66">
        <v>7</v>
      </c>
    </row>
    <row r="5" spans="1:7" x14ac:dyDescent="0.3">
      <c r="A5" s="35"/>
      <c r="B5" s="35" t="s">
        <v>51</v>
      </c>
      <c r="C5" s="79">
        <f>C6+C8+C11+C14</f>
        <v>1047100.54</v>
      </c>
      <c r="D5" s="80">
        <f>D6+D8+D11+D14</f>
        <v>967696</v>
      </c>
      <c r="E5" s="80">
        <f>E6+E8+E11+E14</f>
        <v>855885</v>
      </c>
      <c r="F5" s="80">
        <f>F6+F8+F11+F14</f>
        <v>524938</v>
      </c>
      <c r="G5" s="80">
        <f>G6+G8+G11+G14</f>
        <v>534748</v>
      </c>
    </row>
    <row r="6" spans="1:7" x14ac:dyDescent="0.3">
      <c r="A6" s="11">
        <v>1</v>
      </c>
      <c r="B6" s="23" t="s">
        <v>59</v>
      </c>
      <c r="C6" s="87">
        <f>SUM(C7)</f>
        <v>260077.3</v>
      </c>
      <c r="D6" s="87">
        <f>SUM(D7)</f>
        <v>517002</v>
      </c>
      <c r="E6" s="87">
        <f>SUM(E7)</f>
        <v>516015</v>
      </c>
      <c r="F6" s="87">
        <f>SUM(F7)</f>
        <v>523938</v>
      </c>
      <c r="G6" s="87">
        <f>SUM(G7)</f>
        <v>533748</v>
      </c>
    </row>
    <row r="7" spans="1:7" x14ac:dyDescent="0.3">
      <c r="A7" s="62">
        <v>11</v>
      </c>
      <c r="B7" s="13" t="s">
        <v>59</v>
      </c>
      <c r="C7" s="9">
        <v>260077.3</v>
      </c>
      <c r="D7" s="9">
        <v>517002</v>
      </c>
      <c r="E7" s="9">
        <v>516015</v>
      </c>
      <c r="F7" s="9">
        <v>523938</v>
      </c>
      <c r="G7" s="9">
        <v>533748</v>
      </c>
    </row>
    <row r="8" spans="1:7" x14ac:dyDescent="0.3">
      <c r="A8" s="81">
        <v>3</v>
      </c>
      <c r="B8" s="82" t="s">
        <v>63</v>
      </c>
      <c r="C8" s="9">
        <f>SUM(C9)</f>
        <v>521.49</v>
      </c>
      <c r="D8" s="9">
        <f>SUM(D9)</f>
        <v>1510</v>
      </c>
      <c r="E8" s="9">
        <f>SUM(E9)</f>
        <v>1000</v>
      </c>
      <c r="F8" s="9">
        <f>SUM(F9)</f>
        <v>1000</v>
      </c>
      <c r="G8" s="9">
        <f>SUM(G9)</f>
        <v>1000</v>
      </c>
    </row>
    <row r="9" spans="1:7" x14ac:dyDescent="0.3">
      <c r="A9" s="62">
        <v>31</v>
      </c>
      <c r="B9" s="13" t="s">
        <v>63</v>
      </c>
      <c r="C9" s="9">
        <v>521.49</v>
      </c>
      <c r="D9" s="9">
        <v>1510</v>
      </c>
      <c r="E9" s="9">
        <v>1000</v>
      </c>
      <c r="F9" s="9">
        <v>1000</v>
      </c>
      <c r="G9" s="9">
        <v>1000</v>
      </c>
    </row>
    <row r="10" spans="1:7" x14ac:dyDescent="0.3">
      <c r="A10" s="12"/>
      <c r="B10" s="54" t="s">
        <v>23</v>
      </c>
      <c r="C10" s="9"/>
      <c r="D10" s="9"/>
      <c r="E10" s="9"/>
      <c r="F10" s="9"/>
      <c r="G10" s="9"/>
    </row>
    <row r="11" spans="1:7" ht="26.4" x14ac:dyDescent="0.3">
      <c r="A11" s="11">
        <v>4</v>
      </c>
      <c r="B11" s="11" t="s">
        <v>60</v>
      </c>
      <c r="C11" s="8">
        <f>SUM(C12)</f>
        <v>0</v>
      </c>
      <c r="D11" s="9">
        <f>SUM(D12)</f>
        <v>0</v>
      </c>
      <c r="E11" s="9">
        <f>SUM(E12)</f>
        <v>0</v>
      </c>
      <c r="F11" s="9">
        <f>SUM(F12)</f>
        <v>0</v>
      </c>
      <c r="G11" s="9">
        <f>SUM(G12)</f>
        <v>0</v>
      </c>
    </row>
    <row r="12" spans="1:7" ht="26.4" x14ac:dyDescent="0.3">
      <c r="A12" s="63">
        <v>43</v>
      </c>
      <c r="B12" s="16" t="s">
        <v>61</v>
      </c>
      <c r="C12" s="8">
        <v>0</v>
      </c>
      <c r="D12" s="9">
        <v>0</v>
      </c>
      <c r="E12" s="9">
        <v>0</v>
      </c>
      <c r="F12" s="9">
        <v>0</v>
      </c>
      <c r="G12" s="9">
        <v>0</v>
      </c>
    </row>
    <row r="13" spans="1:7" x14ac:dyDescent="0.3">
      <c r="A13" s="12"/>
      <c r="B13" s="54" t="s">
        <v>23</v>
      </c>
      <c r="C13" s="8"/>
      <c r="D13" s="9"/>
      <c r="E13" s="9"/>
      <c r="F13" s="9"/>
      <c r="G13" s="9"/>
    </row>
    <row r="14" spans="1:7" x14ac:dyDescent="0.3">
      <c r="A14" s="35">
        <v>5</v>
      </c>
      <c r="B14" s="35" t="s">
        <v>62</v>
      </c>
      <c r="C14" s="8">
        <f>SUM(C15:C16)</f>
        <v>786501.75</v>
      </c>
      <c r="D14" s="9">
        <f>SUM(D15:D16)</f>
        <v>449184</v>
      </c>
      <c r="E14" s="9">
        <f>SUM(E15:E16)</f>
        <v>338870</v>
      </c>
      <c r="F14" s="9">
        <f>SUM(F15:F16)</f>
        <v>0</v>
      </c>
      <c r="G14" s="10">
        <f>SUM(G15:G16)</f>
        <v>0</v>
      </c>
    </row>
    <row r="15" spans="1:7" x14ac:dyDescent="0.3">
      <c r="A15" s="83">
        <v>51</v>
      </c>
      <c r="B15" s="84" t="s">
        <v>76</v>
      </c>
      <c r="C15" s="8">
        <v>671624.4</v>
      </c>
      <c r="D15" s="9">
        <v>433555</v>
      </c>
      <c r="E15" s="9">
        <v>338870</v>
      </c>
      <c r="F15" s="9">
        <v>0</v>
      </c>
      <c r="G15" s="10">
        <v>0</v>
      </c>
    </row>
    <row r="16" spans="1:7" x14ac:dyDescent="0.3">
      <c r="A16" s="63">
        <v>52</v>
      </c>
      <c r="B16" s="16" t="s">
        <v>77</v>
      </c>
      <c r="C16" s="8">
        <v>114877.35</v>
      </c>
      <c r="D16" s="9">
        <v>15629</v>
      </c>
      <c r="E16" s="9">
        <v>0</v>
      </c>
      <c r="F16" s="9">
        <v>0</v>
      </c>
      <c r="G16" s="10">
        <v>0</v>
      </c>
    </row>
    <row r="17" spans="1:7" x14ac:dyDescent="0.3">
      <c r="A17" s="54"/>
      <c r="B17" s="54" t="s">
        <v>23</v>
      </c>
      <c r="C17" s="9"/>
      <c r="D17" s="9"/>
      <c r="E17" s="9"/>
      <c r="F17" s="9"/>
      <c r="G17" s="9"/>
    </row>
    <row r="19" spans="1:7" ht="17.399999999999999" x14ac:dyDescent="0.3">
      <c r="A19" s="4"/>
      <c r="B19" s="4"/>
      <c r="C19" s="4"/>
      <c r="D19" s="4"/>
      <c r="E19" s="4"/>
      <c r="F19" s="5"/>
      <c r="G19" s="5"/>
    </row>
    <row r="20" spans="1:7" ht="26.4" x14ac:dyDescent="0.3">
      <c r="A20" s="19" t="s">
        <v>49</v>
      </c>
      <c r="B20" s="19" t="s">
        <v>25</v>
      </c>
      <c r="C20" s="18" t="s">
        <v>42</v>
      </c>
      <c r="D20" s="19" t="s">
        <v>44</v>
      </c>
      <c r="E20" s="19" t="s">
        <v>45</v>
      </c>
      <c r="F20" s="19" t="s">
        <v>46</v>
      </c>
      <c r="G20" s="19" t="s">
        <v>52</v>
      </c>
    </row>
    <row r="21" spans="1:7" s="64" customFormat="1" ht="10.199999999999999" x14ac:dyDescent="0.2">
      <c r="A21" s="66">
        <v>1</v>
      </c>
      <c r="B21" s="67">
        <v>2</v>
      </c>
      <c r="C21" s="67">
        <v>3</v>
      </c>
      <c r="D21" s="66">
        <v>4</v>
      </c>
      <c r="E21" s="66">
        <v>5</v>
      </c>
      <c r="F21" s="66">
        <v>6</v>
      </c>
      <c r="G21" s="66">
        <v>7</v>
      </c>
    </row>
    <row r="22" spans="1:7" x14ac:dyDescent="0.3">
      <c r="A22" s="35"/>
      <c r="B22" s="35" t="s">
        <v>50</v>
      </c>
      <c r="C22" s="79">
        <f>C23+C26+C29</f>
        <v>830904.83</v>
      </c>
      <c r="D22" s="80">
        <f>D23+D26+D29</f>
        <v>1023186</v>
      </c>
      <c r="E22" s="80">
        <f>E23+E26+E29</f>
        <v>959285</v>
      </c>
      <c r="F22" s="80">
        <f>F23+F26+F29</f>
        <v>572508</v>
      </c>
      <c r="G22" s="80">
        <f>G23+G26+G29</f>
        <v>567721</v>
      </c>
    </row>
    <row r="23" spans="1:7" ht="15.75" customHeight="1" x14ac:dyDescent="0.3">
      <c r="A23" s="11">
        <v>1</v>
      </c>
      <c r="B23" s="23" t="s">
        <v>59</v>
      </c>
      <c r="C23" s="8">
        <f>SUM(C24)</f>
        <v>258223.96</v>
      </c>
      <c r="D23" s="9">
        <f>SUM(D24)</f>
        <v>517002</v>
      </c>
      <c r="E23" s="9">
        <f>SUM(E24)</f>
        <v>516015</v>
      </c>
      <c r="F23" s="9">
        <f>SUM(F24)</f>
        <v>523938</v>
      </c>
      <c r="G23" s="9">
        <f>SUM(G24)</f>
        <v>533748</v>
      </c>
    </row>
    <row r="24" spans="1:7" x14ac:dyDescent="0.3">
      <c r="A24" s="62">
        <v>11</v>
      </c>
      <c r="B24" s="13" t="s">
        <v>59</v>
      </c>
      <c r="C24" s="8">
        <v>258223.96</v>
      </c>
      <c r="D24" s="9">
        <v>517002</v>
      </c>
      <c r="E24" s="9">
        <v>516015</v>
      </c>
      <c r="F24" s="9">
        <v>523938</v>
      </c>
      <c r="G24" s="9">
        <v>533748</v>
      </c>
    </row>
    <row r="25" spans="1:7" x14ac:dyDescent="0.3">
      <c r="A25" s="54"/>
      <c r="B25" s="54" t="s">
        <v>23</v>
      </c>
      <c r="C25" s="8"/>
      <c r="D25" s="9"/>
      <c r="E25" s="9"/>
      <c r="F25" s="9"/>
      <c r="G25" s="9"/>
    </row>
    <row r="26" spans="1:7" x14ac:dyDescent="0.3">
      <c r="A26" s="11">
        <v>3</v>
      </c>
      <c r="B26" s="23" t="s">
        <v>63</v>
      </c>
      <c r="C26" s="8">
        <f>SUM(C27)</f>
        <v>0</v>
      </c>
      <c r="D26" s="9">
        <f>SUM(D27)</f>
        <v>57000</v>
      </c>
      <c r="E26" s="9">
        <f>SUM(E27)</f>
        <v>1000</v>
      </c>
      <c r="F26" s="9">
        <f>SUM(F27)</f>
        <v>1000</v>
      </c>
      <c r="G26" s="9">
        <f>SUM(G27)</f>
        <v>1000</v>
      </c>
    </row>
    <row r="27" spans="1:7" x14ac:dyDescent="0.3">
      <c r="A27" s="62">
        <v>31</v>
      </c>
      <c r="B27" s="13" t="s">
        <v>63</v>
      </c>
      <c r="C27" s="8">
        <v>0</v>
      </c>
      <c r="D27" s="9">
        <v>57000</v>
      </c>
      <c r="E27" s="9">
        <v>1000</v>
      </c>
      <c r="F27" s="9">
        <v>1000</v>
      </c>
      <c r="G27" s="10">
        <v>1000</v>
      </c>
    </row>
    <row r="28" spans="1:7" x14ac:dyDescent="0.3">
      <c r="A28" s="62"/>
      <c r="B28" s="13"/>
      <c r="C28" s="8"/>
      <c r="D28" s="9"/>
      <c r="E28" s="9"/>
      <c r="F28" s="9"/>
      <c r="G28" s="10"/>
    </row>
    <row r="29" spans="1:7" x14ac:dyDescent="0.3">
      <c r="A29" s="35">
        <v>5</v>
      </c>
      <c r="B29" s="35" t="s">
        <v>62</v>
      </c>
      <c r="C29" s="8">
        <f>SUM(C30:C31)</f>
        <v>572680.87</v>
      </c>
      <c r="D29" s="9">
        <f>SUM(D30:D31)</f>
        <v>449184</v>
      </c>
      <c r="E29" s="9">
        <f>SUM(E30:E31)</f>
        <v>442270</v>
      </c>
      <c r="F29" s="9">
        <f>SUM(F30:F31)</f>
        <v>47570</v>
      </c>
      <c r="G29" s="10">
        <f>SUM(G30:G31)</f>
        <v>32973</v>
      </c>
    </row>
    <row r="30" spans="1:7" x14ac:dyDescent="0.3">
      <c r="A30" s="83">
        <v>51</v>
      </c>
      <c r="B30" s="84" t="s">
        <v>76</v>
      </c>
      <c r="C30" s="8">
        <v>503836.63</v>
      </c>
      <c r="D30" s="9">
        <v>433555</v>
      </c>
      <c r="E30" s="9">
        <v>432370</v>
      </c>
      <c r="F30" s="9">
        <v>44387</v>
      </c>
      <c r="G30" s="10">
        <v>30993</v>
      </c>
    </row>
    <row r="31" spans="1:7" x14ac:dyDescent="0.3">
      <c r="A31" s="63">
        <v>52</v>
      </c>
      <c r="B31" s="16" t="s">
        <v>77</v>
      </c>
      <c r="C31" s="8">
        <v>68844.240000000005</v>
      </c>
      <c r="D31" s="9">
        <v>15629</v>
      </c>
      <c r="E31" s="9">
        <v>9900</v>
      </c>
      <c r="F31" s="9">
        <v>3183</v>
      </c>
      <c r="G31" s="10">
        <v>1980</v>
      </c>
    </row>
    <row r="32" spans="1:7" x14ac:dyDescent="0.3">
      <c r="A32" s="62"/>
      <c r="B32" s="13"/>
      <c r="C32" s="8"/>
      <c r="D32" s="9"/>
      <c r="E32" s="9"/>
      <c r="F32" s="9"/>
      <c r="G32" s="10"/>
    </row>
    <row r="33" spans="1:7" x14ac:dyDescent="0.3">
      <c r="A33" s="54"/>
      <c r="B33" s="54" t="s">
        <v>23</v>
      </c>
      <c r="C33" s="8"/>
      <c r="D33" s="9"/>
      <c r="E33" s="9"/>
      <c r="F33" s="9"/>
      <c r="G33" s="9"/>
    </row>
  </sheetData>
  <mergeCells count="1">
    <mergeCell ref="B1:G1"/>
  </mergeCells>
  <pageMargins left="0.7" right="0.7" top="0.75" bottom="0.75" header="0.3" footer="0.3"/>
  <pageSetup paperSize="9" scale="82" orientation="landscape" r:id="rId1"/>
  <headerFooter>
    <oddFooter>&amp;C5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3"/>
  <sheetViews>
    <sheetView view="pageLayout" topLeftCell="A42" zoomScaleNormal="100" workbookViewId="0">
      <selection activeCell="C19" sqref="C19"/>
    </sheetView>
  </sheetViews>
  <sheetFormatPr defaultRowHeight="14.4" x14ac:dyDescent="0.3"/>
  <cols>
    <col min="2" max="2" width="37.6640625" customWidth="1"/>
    <col min="3" max="7" width="25.33203125" customWidth="1"/>
  </cols>
  <sheetData>
    <row r="1" spans="1:7" ht="15.6" x14ac:dyDescent="0.3">
      <c r="B1" s="110" t="s">
        <v>65</v>
      </c>
      <c r="C1" s="131"/>
      <c r="D1" s="131"/>
      <c r="E1" s="131"/>
      <c r="F1" s="131"/>
      <c r="G1" s="131"/>
    </row>
    <row r="2" spans="1:7" ht="17.399999999999999" x14ac:dyDescent="0.3">
      <c r="B2" s="4"/>
      <c r="C2" s="4"/>
      <c r="D2" s="4"/>
      <c r="E2" s="4"/>
      <c r="F2" s="5"/>
      <c r="G2" s="5"/>
    </row>
    <row r="3" spans="1:7" ht="26.4" x14ac:dyDescent="0.3">
      <c r="A3" s="19" t="s">
        <v>49</v>
      </c>
      <c r="B3" s="19" t="s">
        <v>56</v>
      </c>
      <c r="C3" s="18" t="s">
        <v>42</v>
      </c>
      <c r="D3" s="19" t="s">
        <v>44</v>
      </c>
      <c r="E3" s="19" t="s">
        <v>45</v>
      </c>
      <c r="F3" s="19" t="s">
        <v>46</v>
      </c>
      <c r="G3" s="19" t="s">
        <v>52</v>
      </c>
    </row>
    <row r="4" spans="1:7" s="64" customFormat="1" ht="10.199999999999999" x14ac:dyDescent="0.2">
      <c r="A4" s="66">
        <v>1</v>
      </c>
      <c r="B4" s="67">
        <v>2</v>
      </c>
      <c r="C4" s="67">
        <v>3</v>
      </c>
      <c r="D4" s="66">
        <v>4</v>
      </c>
      <c r="E4" s="66">
        <v>5</v>
      </c>
      <c r="F4" s="66">
        <v>6</v>
      </c>
      <c r="G4" s="66">
        <v>7</v>
      </c>
    </row>
    <row r="5" spans="1:7" ht="15.75" customHeight="1" x14ac:dyDescent="0.3">
      <c r="A5" s="11"/>
      <c r="B5" s="11" t="s">
        <v>50</v>
      </c>
      <c r="C5" s="8">
        <f>C6+C10</f>
        <v>830904.83</v>
      </c>
      <c r="D5" s="9">
        <f>D6+D10</f>
        <v>1023186</v>
      </c>
      <c r="E5" s="9">
        <f>E6+E10</f>
        <v>959285</v>
      </c>
      <c r="F5" s="9">
        <f>F6+F10</f>
        <v>572508</v>
      </c>
      <c r="G5" s="9">
        <f>G6+G10</f>
        <v>567721</v>
      </c>
    </row>
    <row r="6" spans="1:7" ht="15.75" customHeight="1" x14ac:dyDescent="0.3">
      <c r="A6" s="68">
        <v>1</v>
      </c>
      <c r="B6" s="11" t="s">
        <v>66</v>
      </c>
      <c r="C6" s="8"/>
      <c r="D6" s="9"/>
      <c r="E6" s="9"/>
      <c r="F6" s="9"/>
      <c r="G6" s="9"/>
    </row>
    <row r="7" spans="1:7" ht="26.4" x14ac:dyDescent="0.3">
      <c r="A7" s="69">
        <v>11</v>
      </c>
      <c r="B7" s="16" t="s">
        <v>67</v>
      </c>
      <c r="C7" s="8"/>
      <c r="D7" s="9"/>
      <c r="E7" s="9"/>
      <c r="F7" s="9"/>
      <c r="G7" s="9"/>
    </row>
    <row r="8" spans="1:7" s="58" customFormat="1" x14ac:dyDescent="0.3">
      <c r="A8" s="69">
        <v>13</v>
      </c>
      <c r="B8" s="55" t="s">
        <v>68</v>
      </c>
      <c r="C8" s="56"/>
      <c r="D8" s="57"/>
      <c r="E8" s="57"/>
      <c r="F8" s="57"/>
      <c r="G8" s="57"/>
    </row>
    <row r="9" spans="1:7" x14ac:dyDescent="0.3">
      <c r="A9" s="59"/>
      <c r="B9" s="59" t="s">
        <v>23</v>
      </c>
      <c r="C9" s="8"/>
      <c r="D9" s="9"/>
      <c r="E9" s="9"/>
      <c r="F9" s="9"/>
      <c r="G9" s="9"/>
    </row>
    <row r="10" spans="1:7" x14ac:dyDescent="0.3">
      <c r="A10" s="68">
        <v>4</v>
      </c>
      <c r="B10" s="11" t="s">
        <v>69</v>
      </c>
      <c r="C10" s="8">
        <f>SUM(C11:C12)</f>
        <v>830904.83</v>
      </c>
      <c r="D10" s="9">
        <f>SUM(D11:D12)</f>
        <v>1023186</v>
      </c>
      <c r="E10" s="9">
        <f>SUM(E11:E12)</f>
        <v>959285</v>
      </c>
      <c r="F10" s="9">
        <f>SUM(F11:F12)</f>
        <v>572508</v>
      </c>
      <c r="G10" s="10">
        <f>SUM(G11:G12)</f>
        <v>567721</v>
      </c>
    </row>
    <row r="11" spans="1:7" x14ac:dyDescent="0.3">
      <c r="A11" s="69">
        <v>43</v>
      </c>
      <c r="B11" s="17" t="s">
        <v>78</v>
      </c>
      <c r="C11" s="8">
        <v>18297.490000000002</v>
      </c>
      <c r="D11" s="9">
        <v>6716</v>
      </c>
      <c r="E11" s="9"/>
      <c r="F11" s="9"/>
      <c r="G11" s="10"/>
    </row>
    <row r="12" spans="1:7" x14ac:dyDescent="0.3">
      <c r="A12" s="69">
        <v>47</v>
      </c>
      <c r="B12" s="17" t="s">
        <v>79</v>
      </c>
      <c r="C12" s="8">
        <v>812607.34</v>
      </c>
      <c r="D12" s="9">
        <v>1016470</v>
      </c>
      <c r="E12" s="9">
        <v>959285</v>
      </c>
      <c r="F12" s="9">
        <v>572508</v>
      </c>
      <c r="G12" s="10">
        <v>567721</v>
      </c>
    </row>
    <row r="13" spans="1:7" x14ac:dyDescent="0.3">
      <c r="A13" s="59"/>
      <c r="B13" s="59" t="s">
        <v>23</v>
      </c>
      <c r="C13" s="8"/>
      <c r="D13" s="9"/>
      <c r="E13" s="9"/>
      <c r="F13" s="9"/>
      <c r="G13" s="9"/>
    </row>
  </sheetData>
  <mergeCells count="1">
    <mergeCell ref="B1:G1"/>
  </mergeCells>
  <pageMargins left="0.7" right="0.7" top="0.75" bottom="0.75" header="0.3" footer="0.3"/>
  <pageSetup paperSize="9" scale="76" orientation="landscape" r:id="rId1"/>
  <headerFooter>
    <oddFooter>&amp;C6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2"/>
  <sheetViews>
    <sheetView view="pageLayout" topLeftCell="A39" zoomScaleNormal="100" workbookViewId="0">
      <selection activeCell="F25" sqref="F25"/>
    </sheetView>
  </sheetViews>
  <sheetFormatPr defaultRowHeight="14.4" x14ac:dyDescent="0.3"/>
  <cols>
    <col min="1" max="1" width="10.33203125" customWidth="1"/>
    <col min="2" max="7" width="25.33203125" customWidth="1"/>
  </cols>
  <sheetData>
    <row r="1" spans="1:7" ht="18" customHeight="1" x14ac:dyDescent="0.3">
      <c r="A1" s="110" t="s">
        <v>43</v>
      </c>
      <c r="B1" s="110"/>
      <c r="C1" s="110"/>
      <c r="D1" s="110"/>
      <c r="E1" s="110"/>
      <c r="F1" s="110"/>
      <c r="G1" s="110"/>
    </row>
    <row r="2" spans="1:7" ht="18" customHeight="1" x14ac:dyDescent="0.3">
      <c r="A2" s="37"/>
      <c r="B2" s="37"/>
      <c r="C2" s="37"/>
      <c r="D2" s="37"/>
      <c r="E2" s="37"/>
      <c r="F2" s="37"/>
      <c r="G2" s="37"/>
    </row>
    <row r="3" spans="1:7" ht="18" customHeight="1" x14ac:dyDescent="0.3">
      <c r="A3" s="110" t="s">
        <v>70</v>
      </c>
      <c r="B3" s="110"/>
      <c r="C3" s="110"/>
      <c r="D3" s="110"/>
      <c r="E3" s="110"/>
      <c r="F3" s="110"/>
      <c r="G3" s="110"/>
    </row>
    <row r="4" spans="1:7" ht="17.399999999999999" x14ac:dyDescent="0.3">
      <c r="A4" s="4"/>
      <c r="B4" s="4"/>
      <c r="C4" s="4"/>
      <c r="D4" s="4"/>
      <c r="E4" s="4"/>
      <c r="F4" s="5"/>
      <c r="G4" s="5"/>
    </row>
    <row r="5" spans="1:7" ht="26.4" x14ac:dyDescent="0.3">
      <c r="A5" s="19" t="s">
        <v>49</v>
      </c>
      <c r="B5" s="18" t="s">
        <v>25</v>
      </c>
      <c r="C5" s="18" t="s">
        <v>42</v>
      </c>
      <c r="D5" s="19" t="s">
        <v>44</v>
      </c>
      <c r="E5" s="19" t="s">
        <v>45</v>
      </c>
      <c r="F5" s="19" t="s">
        <v>46</v>
      </c>
      <c r="G5" s="19" t="s">
        <v>52</v>
      </c>
    </row>
    <row r="6" spans="1:7" s="64" customFormat="1" ht="10.199999999999999" x14ac:dyDescent="0.2">
      <c r="A6" s="66">
        <v>1</v>
      </c>
      <c r="B6" s="67">
        <v>2</v>
      </c>
      <c r="C6" s="67">
        <v>3</v>
      </c>
      <c r="D6" s="66">
        <v>4</v>
      </c>
      <c r="E6" s="66">
        <v>5</v>
      </c>
      <c r="F6" s="66">
        <v>6</v>
      </c>
      <c r="G6" s="66">
        <v>7</v>
      </c>
    </row>
    <row r="7" spans="1:7" ht="26.4" x14ac:dyDescent="0.3">
      <c r="A7" s="11">
        <v>8</v>
      </c>
      <c r="B7" s="11" t="s">
        <v>10</v>
      </c>
      <c r="C7" s="8">
        <v>0</v>
      </c>
      <c r="D7" s="9">
        <v>0</v>
      </c>
      <c r="E7" s="9">
        <v>0</v>
      </c>
      <c r="F7" s="9">
        <v>0</v>
      </c>
      <c r="G7" s="9">
        <v>0</v>
      </c>
    </row>
    <row r="8" spans="1:7" x14ac:dyDescent="0.3">
      <c r="A8" s="52">
        <v>84</v>
      </c>
      <c r="B8" s="15" t="s">
        <v>17</v>
      </c>
      <c r="C8" s="8">
        <v>0</v>
      </c>
      <c r="D8" s="9">
        <v>0</v>
      </c>
      <c r="E8" s="9">
        <v>0</v>
      </c>
      <c r="F8" s="9">
        <v>0</v>
      </c>
      <c r="G8" s="9">
        <v>0</v>
      </c>
    </row>
    <row r="9" spans="1:7" x14ac:dyDescent="0.3">
      <c r="A9" s="50" t="s">
        <v>23</v>
      </c>
      <c r="B9" s="36"/>
      <c r="C9" s="8"/>
      <c r="D9" s="9"/>
      <c r="E9" s="9"/>
      <c r="F9" s="9"/>
      <c r="G9" s="9"/>
    </row>
    <row r="10" spans="1:7" ht="26.4" x14ac:dyDescent="0.3">
      <c r="A10" s="14">
        <v>5</v>
      </c>
      <c r="B10" s="23" t="s">
        <v>11</v>
      </c>
      <c r="C10" s="8">
        <v>0</v>
      </c>
      <c r="D10" s="9">
        <v>0</v>
      </c>
      <c r="E10" s="9">
        <v>0</v>
      </c>
      <c r="F10" s="9">
        <v>0</v>
      </c>
      <c r="G10" s="9">
        <v>0</v>
      </c>
    </row>
    <row r="11" spans="1:7" ht="26.4" x14ac:dyDescent="0.3">
      <c r="A11" s="52">
        <v>54</v>
      </c>
      <c r="B11" s="24" t="s">
        <v>18</v>
      </c>
      <c r="C11" s="8">
        <v>0</v>
      </c>
      <c r="D11" s="9">
        <v>0</v>
      </c>
      <c r="E11" s="9">
        <v>0</v>
      </c>
      <c r="F11" s="9">
        <v>0</v>
      </c>
      <c r="G11" s="10">
        <v>0</v>
      </c>
    </row>
    <row r="12" spans="1:7" x14ac:dyDescent="0.3">
      <c r="A12" s="50" t="s">
        <v>23</v>
      </c>
      <c r="B12" s="36"/>
      <c r="C12" s="8"/>
      <c r="D12" s="9"/>
      <c r="E12" s="9"/>
      <c r="F12" s="9"/>
      <c r="G12" s="9"/>
    </row>
  </sheetData>
  <mergeCells count="2">
    <mergeCell ref="A1:G1"/>
    <mergeCell ref="A3:G3"/>
  </mergeCells>
  <pageMargins left="0.7" right="0.7" top="0.75" bottom="0.75" header="0.3" footer="0.3"/>
  <pageSetup paperSize="9" scale="80" orientation="landscape" r:id="rId1"/>
  <headerFooter>
    <oddFooter>&amp;C7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7"/>
  <sheetViews>
    <sheetView view="pageLayout" topLeftCell="A37" zoomScaleNormal="100" workbookViewId="0">
      <selection activeCell="B7" sqref="B7"/>
    </sheetView>
  </sheetViews>
  <sheetFormatPr defaultRowHeight="14.4" x14ac:dyDescent="0.3"/>
  <cols>
    <col min="2" max="2" width="27.44140625" customWidth="1"/>
    <col min="3" max="3" width="23.109375" customWidth="1"/>
    <col min="4" max="7" width="25.33203125" customWidth="1"/>
  </cols>
  <sheetData>
    <row r="1" spans="1:7" ht="18" customHeight="1" x14ac:dyDescent="0.3">
      <c r="B1" s="110" t="s">
        <v>71</v>
      </c>
      <c r="C1" s="110"/>
      <c r="D1" s="110"/>
      <c r="E1" s="110"/>
      <c r="F1" s="110"/>
      <c r="G1" s="110"/>
    </row>
    <row r="2" spans="1:7" ht="17.399999999999999" x14ac:dyDescent="0.3">
      <c r="B2" s="4"/>
      <c r="C2" s="4"/>
      <c r="D2" s="4"/>
      <c r="E2" s="4"/>
      <c r="F2" s="5"/>
      <c r="G2" s="5"/>
    </row>
    <row r="3" spans="1:7" ht="26.4" x14ac:dyDescent="0.3">
      <c r="A3" s="19" t="s">
        <v>49</v>
      </c>
      <c r="B3" s="18" t="s">
        <v>25</v>
      </c>
      <c r="C3" s="18" t="s">
        <v>42</v>
      </c>
      <c r="D3" s="19" t="s">
        <v>44</v>
      </c>
      <c r="E3" s="19" t="s">
        <v>45</v>
      </c>
      <c r="F3" s="19" t="s">
        <v>46</v>
      </c>
      <c r="G3" s="19" t="s">
        <v>47</v>
      </c>
    </row>
    <row r="4" spans="1:7" s="64" customFormat="1" ht="10.199999999999999" x14ac:dyDescent="0.2">
      <c r="A4" s="66">
        <v>1</v>
      </c>
      <c r="B4" s="67">
        <v>2</v>
      </c>
      <c r="C4" s="67">
        <v>3</v>
      </c>
      <c r="D4" s="66">
        <v>4</v>
      </c>
      <c r="E4" s="66">
        <v>5</v>
      </c>
      <c r="F4" s="66">
        <v>6</v>
      </c>
      <c r="G4" s="66">
        <v>7</v>
      </c>
    </row>
    <row r="5" spans="1:7" x14ac:dyDescent="0.3">
      <c r="A5" s="11"/>
      <c r="B5" s="11" t="s">
        <v>53</v>
      </c>
      <c r="C5" s="8">
        <v>0</v>
      </c>
      <c r="D5" s="9">
        <v>0</v>
      </c>
      <c r="E5" s="9">
        <v>0</v>
      </c>
      <c r="F5" s="9">
        <v>0</v>
      </c>
      <c r="G5" s="9">
        <v>0</v>
      </c>
    </row>
    <row r="6" spans="1:7" x14ac:dyDescent="0.3">
      <c r="A6" s="11">
        <v>1</v>
      </c>
      <c r="B6" s="11" t="s">
        <v>59</v>
      </c>
      <c r="C6" s="8">
        <v>0</v>
      </c>
      <c r="D6" s="9">
        <v>0</v>
      </c>
      <c r="E6" s="9">
        <v>0</v>
      </c>
      <c r="F6" s="9">
        <v>0</v>
      </c>
      <c r="G6" s="9">
        <v>0</v>
      </c>
    </row>
    <row r="7" spans="1:7" x14ac:dyDescent="0.3">
      <c r="A7" s="62">
        <v>11</v>
      </c>
      <c r="B7" s="13" t="s">
        <v>59</v>
      </c>
      <c r="C7" s="8">
        <v>0</v>
      </c>
      <c r="D7" s="9">
        <v>0</v>
      </c>
      <c r="E7" s="9">
        <v>0</v>
      </c>
      <c r="F7" s="9">
        <v>0</v>
      </c>
      <c r="G7" s="9">
        <v>0</v>
      </c>
    </row>
    <row r="8" spans="1:7" ht="39.6" x14ac:dyDescent="0.3">
      <c r="A8" s="11">
        <v>8</v>
      </c>
      <c r="B8" s="11" t="s">
        <v>72</v>
      </c>
      <c r="C8" s="8">
        <v>0</v>
      </c>
      <c r="D8" s="9">
        <v>0</v>
      </c>
      <c r="E8" s="9">
        <v>0</v>
      </c>
      <c r="F8" s="9">
        <v>0</v>
      </c>
      <c r="G8" s="9">
        <v>0</v>
      </c>
    </row>
    <row r="9" spans="1:7" ht="39.6" x14ac:dyDescent="0.3">
      <c r="A9" s="63">
        <v>81</v>
      </c>
      <c r="B9" s="16" t="s">
        <v>72</v>
      </c>
      <c r="C9" s="8">
        <v>0</v>
      </c>
      <c r="D9" s="9">
        <v>0</v>
      </c>
      <c r="E9" s="9">
        <v>0</v>
      </c>
      <c r="F9" s="9">
        <v>0</v>
      </c>
      <c r="G9" s="9">
        <v>0</v>
      </c>
    </row>
    <row r="10" spans="1:7" x14ac:dyDescent="0.3">
      <c r="A10" s="60"/>
      <c r="B10" s="60" t="s">
        <v>23</v>
      </c>
      <c r="C10" s="8"/>
      <c r="D10" s="9"/>
      <c r="E10" s="9"/>
      <c r="F10" s="9"/>
      <c r="G10" s="9"/>
    </row>
    <row r="11" spans="1:7" x14ac:dyDescent="0.3">
      <c r="A11" s="16"/>
      <c r="B11" s="16"/>
      <c r="C11" s="8"/>
      <c r="D11" s="9"/>
      <c r="E11" s="9"/>
      <c r="F11" s="9"/>
      <c r="G11" s="9"/>
    </row>
    <row r="12" spans="1:7" x14ac:dyDescent="0.3">
      <c r="A12" s="11"/>
      <c r="B12" s="11" t="s">
        <v>54</v>
      </c>
      <c r="C12" s="8">
        <v>0</v>
      </c>
      <c r="D12" s="9">
        <v>0</v>
      </c>
      <c r="E12" s="9">
        <v>0</v>
      </c>
      <c r="F12" s="9">
        <v>0</v>
      </c>
      <c r="G12" s="9">
        <v>0</v>
      </c>
    </row>
    <row r="13" spans="1:7" x14ac:dyDescent="0.3">
      <c r="A13" s="11">
        <v>1</v>
      </c>
      <c r="B13" s="23" t="s">
        <v>59</v>
      </c>
      <c r="C13" s="8">
        <v>0</v>
      </c>
      <c r="D13" s="9">
        <v>0</v>
      </c>
      <c r="E13" s="9">
        <v>0</v>
      </c>
      <c r="F13" s="9">
        <v>0</v>
      </c>
      <c r="G13" s="9">
        <v>0</v>
      </c>
    </row>
    <row r="14" spans="1:7" x14ac:dyDescent="0.3">
      <c r="A14" s="62">
        <v>11</v>
      </c>
      <c r="B14" s="13" t="s">
        <v>59</v>
      </c>
      <c r="C14" s="8">
        <v>0</v>
      </c>
      <c r="D14" s="9">
        <v>0</v>
      </c>
      <c r="E14" s="9">
        <v>0</v>
      </c>
      <c r="F14" s="9">
        <v>0</v>
      </c>
      <c r="G14" s="9">
        <v>0</v>
      </c>
    </row>
    <row r="15" spans="1:7" x14ac:dyDescent="0.3">
      <c r="A15" s="11">
        <v>3</v>
      </c>
      <c r="B15" s="23" t="s">
        <v>63</v>
      </c>
      <c r="C15" s="8">
        <v>0</v>
      </c>
      <c r="D15" s="9">
        <v>0</v>
      </c>
      <c r="E15" s="9">
        <v>0</v>
      </c>
      <c r="F15" s="9">
        <v>0</v>
      </c>
      <c r="G15" s="9">
        <v>0</v>
      </c>
    </row>
    <row r="16" spans="1:7" x14ac:dyDescent="0.3">
      <c r="A16" s="62">
        <v>31</v>
      </c>
      <c r="B16" s="13" t="s">
        <v>63</v>
      </c>
      <c r="C16" s="8">
        <v>0</v>
      </c>
      <c r="D16" s="9">
        <v>0</v>
      </c>
      <c r="E16" s="9">
        <v>0</v>
      </c>
      <c r="F16" s="9">
        <v>0</v>
      </c>
      <c r="G16" s="9">
        <v>0</v>
      </c>
    </row>
    <row r="17" spans="1:7" x14ac:dyDescent="0.3">
      <c r="A17" s="61"/>
      <c r="B17" s="61" t="s">
        <v>23</v>
      </c>
      <c r="C17" s="8"/>
      <c r="D17" s="9"/>
      <c r="E17" s="9"/>
      <c r="F17" s="9"/>
      <c r="G17" s="10"/>
    </row>
  </sheetData>
  <mergeCells count="1">
    <mergeCell ref="B1:G1"/>
  </mergeCells>
  <pageMargins left="0.7" right="0.7" top="0.75" bottom="0.75" header="0.3" footer="0.3"/>
  <pageSetup paperSize="9" scale="82" orientation="landscape" r:id="rId1"/>
  <headerFooter>
    <oddFooter>&amp;C8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87"/>
  <sheetViews>
    <sheetView view="pageLayout" topLeftCell="A80" zoomScaleNormal="100" workbookViewId="0">
      <selection activeCell="E89" sqref="E89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16.109375" customWidth="1"/>
    <col min="4" max="4" width="30" customWidth="1"/>
    <col min="5" max="5" width="23" customWidth="1"/>
    <col min="6" max="6" width="21.5546875" customWidth="1"/>
    <col min="7" max="7" width="20.33203125" customWidth="1"/>
    <col min="8" max="8" width="21.44140625" customWidth="1"/>
    <col min="9" max="9" width="21.33203125" customWidth="1"/>
    <col min="10" max="10" width="9.88671875" customWidth="1"/>
  </cols>
  <sheetData>
    <row r="1" spans="1:9" x14ac:dyDescent="0.3">
      <c r="A1" s="133" t="s">
        <v>120</v>
      </c>
      <c r="B1" s="133"/>
      <c r="C1" s="133"/>
      <c r="D1" s="133"/>
      <c r="E1" s="133"/>
      <c r="F1" s="133"/>
      <c r="G1" s="133"/>
      <c r="H1" s="133"/>
      <c r="I1" s="133"/>
    </row>
    <row r="3" spans="1:9" ht="35.4" customHeight="1" x14ac:dyDescent="0.3">
      <c r="A3" s="106" t="s">
        <v>121</v>
      </c>
      <c r="B3" s="106"/>
      <c r="C3" s="106"/>
      <c r="D3" s="106"/>
      <c r="E3" s="106"/>
      <c r="F3" s="106"/>
      <c r="G3" s="106"/>
      <c r="H3" s="106"/>
      <c r="I3" s="106"/>
    </row>
    <row r="5" spans="1:9" ht="18" customHeight="1" x14ac:dyDescent="0.3">
      <c r="A5" s="110" t="s">
        <v>12</v>
      </c>
      <c r="B5" s="112"/>
      <c r="C5" s="112"/>
      <c r="D5" s="112"/>
      <c r="E5" s="112"/>
      <c r="F5" s="112"/>
      <c r="G5" s="112"/>
      <c r="H5" s="112"/>
      <c r="I5" s="112"/>
    </row>
    <row r="6" spans="1:9" ht="17.399999999999999" x14ac:dyDescent="0.3">
      <c r="A6" s="4"/>
      <c r="B6" s="4"/>
      <c r="C6" s="4"/>
      <c r="D6" s="4"/>
      <c r="E6" s="4"/>
      <c r="F6" s="4"/>
      <c r="G6" s="4"/>
      <c r="H6" s="5"/>
      <c r="I6" s="5"/>
    </row>
    <row r="7" spans="1:9" ht="26.4" x14ac:dyDescent="0.3">
      <c r="A7" s="149" t="s">
        <v>14</v>
      </c>
      <c r="B7" s="150"/>
      <c r="C7" s="151"/>
      <c r="D7" s="18" t="s">
        <v>15</v>
      </c>
      <c r="E7" s="18" t="s">
        <v>42</v>
      </c>
      <c r="F7" s="19" t="s">
        <v>44</v>
      </c>
      <c r="G7" s="19" t="s">
        <v>55</v>
      </c>
      <c r="H7" s="19" t="s">
        <v>46</v>
      </c>
      <c r="I7" s="19" t="s">
        <v>52</v>
      </c>
    </row>
    <row r="8" spans="1:9" s="64" customFormat="1" ht="10.199999999999999" x14ac:dyDescent="0.2">
      <c r="A8" s="155">
        <v>1</v>
      </c>
      <c r="B8" s="156"/>
      <c r="C8" s="157"/>
      <c r="D8" s="70">
        <v>2</v>
      </c>
      <c r="E8" s="70">
        <v>3</v>
      </c>
      <c r="F8" s="71">
        <v>4</v>
      </c>
      <c r="G8" s="71">
        <v>5</v>
      </c>
      <c r="H8" s="71">
        <v>6</v>
      </c>
      <c r="I8" s="71">
        <v>7</v>
      </c>
    </row>
    <row r="9" spans="1:9" ht="39.6" x14ac:dyDescent="0.3">
      <c r="A9" s="152" t="s">
        <v>87</v>
      </c>
      <c r="B9" s="153"/>
      <c r="C9" s="154"/>
      <c r="D9" s="26" t="s">
        <v>88</v>
      </c>
      <c r="E9" s="8">
        <f>SUM(E10)</f>
        <v>830904.83000000007</v>
      </c>
      <c r="F9" s="9">
        <f>SUM(F10)</f>
        <v>1023186</v>
      </c>
      <c r="G9" s="9">
        <f>SUM(G10)</f>
        <v>959285</v>
      </c>
      <c r="H9" s="9">
        <f>SUM(H10)</f>
        <v>572508</v>
      </c>
      <c r="I9" s="9">
        <f>SUM(I10)</f>
        <v>567721</v>
      </c>
    </row>
    <row r="10" spans="1:9" ht="39.6" x14ac:dyDescent="0.3">
      <c r="A10" s="137" t="s">
        <v>89</v>
      </c>
      <c r="B10" s="138"/>
      <c r="C10" s="139"/>
      <c r="D10" s="26" t="s">
        <v>80</v>
      </c>
      <c r="E10" s="8">
        <f>E15+E37</f>
        <v>830904.83000000007</v>
      </c>
      <c r="F10" s="9">
        <f>F15+F37</f>
        <v>1023186</v>
      </c>
      <c r="G10" s="9">
        <f>G15+G37</f>
        <v>959285</v>
      </c>
      <c r="H10" s="9">
        <f>H15+H37</f>
        <v>572508</v>
      </c>
      <c r="I10" s="9">
        <f>I15+I37</f>
        <v>567721</v>
      </c>
    </row>
    <row r="11" spans="1:9" s="58" customFormat="1" ht="15.75" customHeight="1" x14ac:dyDescent="0.3">
      <c r="A11" s="146" t="s">
        <v>82</v>
      </c>
      <c r="B11" s="147"/>
      <c r="C11" s="148"/>
      <c r="D11" s="95" t="s">
        <v>59</v>
      </c>
      <c r="E11" s="56">
        <v>258223.96</v>
      </c>
      <c r="F11" s="57">
        <v>517002</v>
      </c>
      <c r="G11" s="57">
        <v>516015</v>
      </c>
      <c r="H11" s="57">
        <v>523938</v>
      </c>
      <c r="I11" s="57">
        <v>533748</v>
      </c>
    </row>
    <row r="12" spans="1:9" s="58" customFormat="1" ht="15" customHeight="1" x14ac:dyDescent="0.3">
      <c r="A12" s="146" t="s">
        <v>83</v>
      </c>
      <c r="B12" s="147"/>
      <c r="C12" s="148"/>
      <c r="D12" s="32" t="s">
        <v>63</v>
      </c>
      <c r="E12" s="56">
        <v>0</v>
      </c>
      <c r="F12" s="57">
        <v>57000</v>
      </c>
      <c r="G12" s="57">
        <v>1000</v>
      </c>
      <c r="H12" s="57">
        <v>1000</v>
      </c>
      <c r="I12" s="57">
        <v>1000</v>
      </c>
    </row>
    <row r="13" spans="1:9" s="58" customFormat="1" ht="15" customHeight="1" x14ac:dyDescent="0.3">
      <c r="A13" s="146" t="s">
        <v>84</v>
      </c>
      <c r="B13" s="147"/>
      <c r="C13" s="148"/>
      <c r="D13" s="32" t="s">
        <v>76</v>
      </c>
      <c r="E13" s="56">
        <v>503836.63</v>
      </c>
      <c r="F13" s="57">
        <v>433555</v>
      </c>
      <c r="G13" s="57">
        <v>432370</v>
      </c>
      <c r="H13" s="57">
        <v>44387</v>
      </c>
      <c r="I13" s="57">
        <v>30993</v>
      </c>
    </row>
    <row r="14" spans="1:9" s="58" customFormat="1" ht="15" customHeight="1" x14ac:dyDescent="0.3">
      <c r="A14" s="146" t="s">
        <v>85</v>
      </c>
      <c r="B14" s="147"/>
      <c r="C14" s="148"/>
      <c r="D14" s="32" t="s">
        <v>77</v>
      </c>
      <c r="E14" s="56">
        <v>68844.240000000005</v>
      </c>
      <c r="F14" s="57">
        <v>15629</v>
      </c>
      <c r="G14" s="57">
        <v>9900</v>
      </c>
      <c r="H14" s="57">
        <v>3183</v>
      </c>
      <c r="I14" s="57">
        <v>1980</v>
      </c>
    </row>
    <row r="15" spans="1:9" x14ac:dyDescent="0.3">
      <c r="A15" s="137" t="s">
        <v>90</v>
      </c>
      <c r="B15" s="138"/>
      <c r="C15" s="139"/>
      <c r="D15" s="26" t="s">
        <v>91</v>
      </c>
      <c r="E15" s="8">
        <f>SUM(E16)</f>
        <v>219903.06000000003</v>
      </c>
      <c r="F15" s="9">
        <f>SUM(F16)</f>
        <v>567600</v>
      </c>
      <c r="G15" s="9">
        <f>SUM(G16)</f>
        <v>510415</v>
      </c>
      <c r="H15" s="9">
        <f>SUM(H16)</f>
        <v>518619</v>
      </c>
      <c r="I15" s="9">
        <f>SUM(I16)</f>
        <v>530248</v>
      </c>
    </row>
    <row r="16" spans="1:9" x14ac:dyDescent="0.3">
      <c r="A16" s="137" t="s">
        <v>81</v>
      </c>
      <c r="B16" s="138"/>
      <c r="C16" s="139"/>
      <c r="D16" s="26"/>
      <c r="E16" s="8">
        <f>E17+E25+E32</f>
        <v>219903.06000000003</v>
      </c>
      <c r="F16" s="9">
        <f>F17+F25+F32</f>
        <v>567600</v>
      </c>
      <c r="G16" s="9">
        <f>G17+G25+G32</f>
        <v>510415</v>
      </c>
      <c r="H16" s="9">
        <f>H17+H25+H32</f>
        <v>518619</v>
      </c>
      <c r="I16" s="9">
        <f>I17+I25+I32</f>
        <v>530248</v>
      </c>
    </row>
    <row r="17" spans="1:13" ht="14.4" customHeight="1" x14ac:dyDescent="0.3">
      <c r="A17" s="146" t="s">
        <v>98</v>
      </c>
      <c r="B17" s="147"/>
      <c r="C17" s="148"/>
      <c r="D17" s="95" t="s">
        <v>59</v>
      </c>
      <c r="E17" s="8">
        <f>E18+E22</f>
        <v>219903.06000000003</v>
      </c>
      <c r="F17" s="9">
        <f>F18+F22</f>
        <v>509415</v>
      </c>
      <c r="G17" s="9">
        <f>G18+G22</f>
        <v>509415</v>
      </c>
      <c r="H17" s="9">
        <f>H18+H22</f>
        <v>517619</v>
      </c>
      <c r="I17" s="10">
        <f>I18+I22</f>
        <v>529248</v>
      </c>
    </row>
    <row r="18" spans="1:13" x14ac:dyDescent="0.3">
      <c r="A18" s="134" t="s">
        <v>92</v>
      </c>
      <c r="B18" s="135"/>
      <c r="C18" s="136"/>
      <c r="D18" s="25" t="s">
        <v>6</v>
      </c>
      <c r="E18" s="8">
        <f>SUM(E19:E21)</f>
        <v>219394.36000000002</v>
      </c>
      <c r="F18" s="9">
        <f>SUM(F19:F21)</f>
        <v>494415</v>
      </c>
      <c r="G18" s="9">
        <f>SUM(G19:G21)</f>
        <v>508415</v>
      </c>
      <c r="H18" s="9">
        <f>SUM(H19:H21)</f>
        <v>516597</v>
      </c>
      <c r="I18" s="10">
        <f>SUM(I19:I21)</f>
        <v>528088</v>
      </c>
      <c r="K18" s="96"/>
      <c r="L18" s="96"/>
      <c r="M18" s="96"/>
    </row>
    <row r="19" spans="1:13" ht="18" customHeight="1" x14ac:dyDescent="0.3">
      <c r="A19" s="143" t="s">
        <v>93</v>
      </c>
      <c r="B19" s="144"/>
      <c r="C19" s="145"/>
      <c r="D19" s="25" t="s">
        <v>7</v>
      </c>
      <c r="E19" s="8">
        <v>132794.71</v>
      </c>
      <c r="F19" s="9">
        <v>399047</v>
      </c>
      <c r="G19" s="9">
        <v>414928</v>
      </c>
      <c r="H19" s="9">
        <v>414928</v>
      </c>
      <c r="I19" s="10">
        <v>414928</v>
      </c>
      <c r="K19" s="88"/>
      <c r="L19" s="88"/>
      <c r="M19" s="88"/>
    </row>
    <row r="20" spans="1:13" ht="18" customHeight="1" x14ac:dyDescent="0.3">
      <c r="A20" s="143" t="s">
        <v>94</v>
      </c>
      <c r="B20" s="144"/>
      <c r="C20" s="145"/>
      <c r="D20" s="25" t="s">
        <v>16</v>
      </c>
      <c r="E20" s="8">
        <v>83825.23</v>
      </c>
      <c r="F20" s="9">
        <v>91368</v>
      </c>
      <c r="G20" s="9">
        <v>91817</v>
      </c>
      <c r="H20" s="9">
        <v>99960</v>
      </c>
      <c r="I20" s="10">
        <v>111412</v>
      </c>
      <c r="K20" s="88"/>
      <c r="L20" s="88"/>
      <c r="M20" s="88"/>
    </row>
    <row r="21" spans="1:13" ht="18" customHeight="1" x14ac:dyDescent="0.3">
      <c r="A21" s="143" t="s">
        <v>95</v>
      </c>
      <c r="B21" s="144"/>
      <c r="C21" s="145"/>
      <c r="D21" s="25" t="s">
        <v>74</v>
      </c>
      <c r="E21" s="8">
        <v>2774.42</v>
      </c>
      <c r="F21" s="9">
        <v>4000</v>
      </c>
      <c r="G21" s="9">
        <v>1670</v>
      </c>
      <c r="H21" s="9">
        <v>1709</v>
      </c>
      <c r="I21" s="10">
        <v>1748</v>
      </c>
      <c r="K21" s="88"/>
    </row>
    <row r="22" spans="1:13" ht="25.8" customHeight="1" x14ac:dyDescent="0.3">
      <c r="A22" s="134" t="s">
        <v>96</v>
      </c>
      <c r="B22" s="135"/>
      <c r="C22" s="136"/>
      <c r="D22" s="25" t="s">
        <v>8</v>
      </c>
      <c r="E22" s="8">
        <f>SUM(E23)</f>
        <v>508.7</v>
      </c>
      <c r="F22" s="9">
        <f>SUM(F23)</f>
        <v>15000</v>
      </c>
      <c r="G22" s="9">
        <f>SUM(G23)</f>
        <v>1000</v>
      </c>
      <c r="H22" s="9">
        <f>SUM(H23)</f>
        <v>1022</v>
      </c>
      <c r="I22" s="10">
        <f>SUM(I23)</f>
        <v>1160</v>
      </c>
      <c r="K22" s="88"/>
    </row>
    <row r="23" spans="1:13" ht="24.6" customHeight="1" x14ac:dyDescent="0.3">
      <c r="A23" s="76"/>
      <c r="B23" s="75"/>
      <c r="C23" s="85" t="s">
        <v>97</v>
      </c>
      <c r="D23" s="25" t="s">
        <v>75</v>
      </c>
      <c r="E23" s="8">
        <v>508.7</v>
      </c>
      <c r="F23" s="9">
        <v>15000</v>
      </c>
      <c r="G23" s="9">
        <v>1000</v>
      </c>
      <c r="H23" s="9">
        <v>1022</v>
      </c>
      <c r="I23" s="10">
        <v>1160</v>
      </c>
      <c r="K23" s="88"/>
    </row>
    <row r="24" spans="1:13" ht="17.399999999999999" customHeight="1" x14ac:dyDescent="0.3">
      <c r="A24" s="76"/>
      <c r="B24" s="75"/>
      <c r="C24" s="85"/>
      <c r="D24" s="25"/>
      <c r="E24" s="8"/>
      <c r="F24" s="9"/>
      <c r="G24" s="9"/>
      <c r="H24" s="9"/>
      <c r="I24" s="10"/>
    </row>
    <row r="25" spans="1:13" ht="14.4" customHeight="1" x14ac:dyDescent="0.3">
      <c r="A25" s="146" t="s">
        <v>83</v>
      </c>
      <c r="B25" s="147"/>
      <c r="C25" s="148"/>
      <c r="D25" s="32" t="s">
        <v>63</v>
      </c>
      <c r="E25" s="8">
        <f>E26+E28</f>
        <v>0</v>
      </c>
      <c r="F25" s="9">
        <f>F26+F28</f>
        <v>57000</v>
      </c>
      <c r="G25" s="9">
        <f>G26+G28</f>
        <v>1000</v>
      </c>
      <c r="H25" s="9">
        <f>H26+H28</f>
        <v>1000</v>
      </c>
      <c r="I25" s="10">
        <f>I26+I28</f>
        <v>1000</v>
      </c>
    </row>
    <row r="26" spans="1:13" ht="14.4" customHeight="1" x14ac:dyDescent="0.3">
      <c r="A26" s="134" t="s">
        <v>92</v>
      </c>
      <c r="B26" s="135"/>
      <c r="C26" s="136"/>
      <c r="D26" s="25" t="s">
        <v>6</v>
      </c>
      <c r="E26" s="8">
        <f>SUM(E27)</f>
        <v>0</v>
      </c>
      <c r="F26" s="9">
        <f>SUM(F27)</f>
        <v>0</v>
      </c>
      <c r="G26" s="9">
        <f>SUM(G27)</f>
        <v>1000</v>
      </c>
      <c r="H26" s="9">
        <f>SUM(H27)</f>
        <v>1000</v>
      </c>
      <c r="I26" s="10">
        <f>SUM(I27)</f>
        <v>1000</v>
      </c>
    </row>
    <row r="27" spans="1:13" x14ac:dyDescent="0.3">
      <c r="A27" s="143" t="s">
        <v>94</v>
      </c>
      <c r="B27" s="144"/>
      <c r="C27" s="145"/>
      <c r="D27" s="25" t="s">
        <v>16</v>
      </c>
      <c r="E27" s="8">
        <v>0</v>
      </c>
      <c r="F27" s="9">
        <v>0</v>
      </c>
      <c r="G27" s="9">
        <v>1000</v>
      </c>
      <c r="H27" s="9">
        <v>1000</v>
      </c>
      <c r="I27" s="10">
        <v>1000</v>
      </c>
      <c r="K27" s="88"/>
      <c r="L27" s="88"/>
      <c r="M27" s="88"/>
    </row>
    <row r="28" spans="1:13" ht="26.4" x14ac:dyDescent="0.3">
      <c r="A28" s="134" t="s">
        <v>96</v>
      </c>
      <c r="B28" s="135"/>
      <c r="C28" s="136"/>
      <c r="D28" s="25" t="s">
        <v>8</v>
      </c>
      <c r="E28" s="8">
        <f>SUM(E29:E30)</f>
        <v>0</v>
      </c>
      <c r="F28" s="9">
        <f>SUM(F29:F30)</f>
        <v>57000</v>
      </c>
      <c r="G28" s="9">
        <f>SUM(G29:G30)</f>
        <v>0</v>
      </c>
      <c r="H28" s="9">
        <f>SUM(H29:H30)</f>
        <v>0</v>
      </c>
      <c r="I28" s="10">
        <f>SUM(I29:I30)</f>
        <v>0</v>
      </c>
    </row>
    <row r="29" spans="1:13" ht="26.4" x14ac:dyDescent="0.3">
      <c r="A29" s="76"/>
      <c r="B29" s="75"/>
      <c r="C29" s="85" t="s">
        <v>99</v>
      </c>
      <c r="D29" s="25" t="s">
        <v>100</v>
      </c>
      <c r="E29" s="8">
        <v>0</v>
      </c>
      <c r="F29" s="9">
        <v>21000</v>
      </c>
      <c r="G29" s="9">
        <v>0</v>
      </c>
      <c r="H29" s="9">
        <v>0</v>
      </c>
      <c r="I29" s="10">
        <v>0</v>
      </c>
    </row>
    <row r="30" spans="1:13" ht="26.4" x14ac:dyDescent="0.3">
      <c r="A30" s="76"/>
      <c r="B30" s="75"/>
      <c r="C30" s="85" t="s">
        <v>97</v>
      </c>
      <c r="D30" s="25" t="s">
        <v>101</v>
      </c>
      <c r="E30" s="8">
        <v>0</v>
      </c>
      <c r="F30" s="9">
        <v>36000</v>
      </c>
      <c r="G30" s="9">
        <v>0</v>
      </c>
      <c r="H30" s="9">
        <v>0</v>
      </c>
      <c r="I30" s="10">
        <v>0</v>
      </c>
    </row>
    <row r="31" spans="1:13" x14ac:dyDescent="0.3">
      <c r="A31" s="72"/>
      <c r="B31" s="73"/>
      <c r="C31" s="74"/>
      <c r="D31" s="25"/>
      <c r="E31" s="8"/>
      <c r="F31" s="9"/>
      <c r="G31" s="9"/>
      <c r="H31" s="9"/>
      <c r="I31" s="10"/>
    </row>
    <row r="32" spans="1:13" x14ac:dyDescent="0.3">
      <c r="A32" s="146" t="s">
        <v>84</v>
      </c>
      <c r="B32" s="147"/>
      <c r="C32" s="148"/>
      <c r="D32" s="32" t="s">
        <v>76</v>
      </c>
      <c r="E32" s="8">
        <f t="shared" ref="E32:I33" si="0">SUM(E33)</f>
        <v>0</v>
      </c>
      <c r="F32" s="9">
        <f t="shared" si="0"/>
        <v>1185</v>
      </c>
      <c r="G32" s="9">
        <f t="shared" si="0"/>
        <v>0</v>
      </c>
      <c r="H32" s="9">
        <f t="shared" si="0"/>
        <v>0</v>
      </c>
      <c r="I32" s="10">
        <f t="shared" si="0"/>
        <v>0</v>
      </c>
    </row>
    <row r="33" spans="1:9" x14ac:dyDescent="0.3">
      <c r="A33" s="134" t="s">
        <v>92</v>
      </c>
      <c r="B33" s="135"/>
      <c r="C33" s="136"/>
      <c r="D33" s="25" t="s">
        <v>6</v>
      </c>
      <c r="E33" s="8">
        <f t="shared" si="0"/>
        <v>0</v>
      </c>
      <c r="F33" s="9">
        <f t="shared" si="0"/>
        <v>1185</v>
      </c>
      <c r="G33" s="9">
        <f t="shared" si="0"/>
        <v>0</v>
      </c>
      <c r="H33" s="9">
        <f t="shared" si="0"/>
        <v>0</v>
      </c>
      <c r="I33" s="10">
        <f t="shared" si="0"/>
        <v>0</v>
      </c>
    </row>
    <row r="34" spans="1:9" x14ac:dyDescent="0.3">
      <c r="A34" s="143" t="s">
        <v>94</v>
      </c>
      <c r="B34" s="144"/>
      <c r="C34" s="145"/>
      <c r="D34" s="25" t="s">
        <v>16</v>
      </c>
      <c r="E34" s="8">
        <v>0</v>
      </c>
      <c r="F34" s="9">
        <v>1185</v>
      </c>
      <c r="G34" s="9">
        <v>0</v>
      </c>
      <c r="H34" s="9">
        <v>0</v>
      </c>
      <c r="I34" s="10">
        <v>0</v>
      </c>
    </row>
    <row r="35" spans="1:9" x14ac:dyDescent="0.3">
      <c r="A35" s="72"/>
      <c r="B35" s="73"/>
      <c r="C35" s="74"/>
      <c r="D35" s="25"/>
      <c r="E35" s="8"/>
      <c r="F35" s="9"/>
      <c r="G35" s="9"/>
      <c r="H35" s="9"/>
      <c r="I35" s="10"/>
    </row>
    <row r="36" spans="1:9" x14ac:dyDescent="0.3">
      <c r="A36" s="72"/>
      <c r="B36" s="73"/>
      <c r="C36" s="74"/>
      <c r="D36" s="25"/>
      <c r="E36" s="8"/>
      <c r="F36" s="9"/>
      <c r="G36" s="9"/>
      <c r="H36" s="9"/>
      <c r="I36" s="10"/>
    </row>
    <row r="37" spans="1:9" ht="26.4" x14ac:dyDescent="0.3">
      <c r="A37" s="137" t="s">
        <v>102</v>
      </c>
      <c r="B37" s="138"/>
      <c r="C37" s="139"/>
      <c r="D37" s="26" t="s">
        <v>103</v>
      </c>
      <c r="E37" s="8">
        <f>E38+E49+E71</f>
        <v>611001.77</v>
      </c>
      <c r="F37" s="9">
        <f>F38+F49+F71</f>
        <v>455586</v>
      </c>
      <c r="G37" s="9">
        <f>G38+G49+G71</f>
        <v>448870</v>
      </c>
      <c r="H37" s="9">
        <f>H38+H49+H71</f>
        <v>53889</v>
      </c>
      <c r="I37" s="9">
        <f>I38+I49+I71</f>
        <v>37473</v>
      </c>
    </row>
    <row r="38" spans="1:9" ht="14.25" customHeight="1" x14ac:dyDescent="0.3">
      <c r="A38" s="137" t="s">
        <v>104</v>
      </c>
      <c r="B38" s="138"/>
      <c r="C38" s="139"/>
      <c r="D38" s="26" t="s">
        <v>105</v>
      </c>
      <c r="E38" s="8">
        <f>E39+E44</f>
        <v>18297.490000000002</v>
      </c>
      <c r="F38" s="9">
        <f>F39+F44</f>
        <v>6716</v>
      </c>
      <c r="G38" s="9">
        <f>G39+G44</f>
        <v>0</v>
      </c>
      <c r="H38" s="9">
        <f>H39+H44</f>
        <v>0</v>
      </c>
      <c r="I38" s="9">
        <f>I39+I44</f>
        <v>0</v>
      </c>
    </row>
    <row r="39" spans="1:9" ht="15" customHeight="1" x14ac:dyDescent="0.3">
      <c r="A39" s="140" t="s">
        <v>106</v>
      </c>
      <c r="B39" s="141"/>
      <c r="C39" s="142"/>
      <c r="D39" s="95" t="s">
        <v>59</v>
      </c>
      <c r="E39" s="8">
        <f>SUM(E40)</f>
        <v>2744.6600000000003</v>
      </c>
      <c r="F39" s="9">
        <f>SUM(F40)</f>
        <v>987</v>
      </c>
      <c r="G39" s="9">
        <f>SUM(G40)</f>
        <v>0</v>
      </c>
      <c r="H39" s="9">
        <f>SUM(H40)</f>
        <v>0</v>
      </c>
      <c r="I39" s="10">
        <f>SUM(I40)</f>
        <v>0</v>
      </c>
    </row>
    <row r="40" spans="1:9" ht="14.4" customHeight="1" x14ac:dyDescent="0.3">
      <c r="A40" s="134" t="s">
        <v>92</v>
      </c>
      <c r="B40" s="135"/>
      <c r="C40" s="136"/>
      <c r="D40" s="25" t="s">
        <v>6</v>
      </c>
      <c r="E40" s="8">
        <f>SUM(E41:E42)</f>
        <v>2744.6600000000003</v>
      </c>
      <c r="F40" s="9">
        <f>SUM(F41:F42)</f>
        <v>987</v>
      </c>
      <c r="G40" s="9">
        <f>SUM(G41:G42)</f>
        <v>0</v>
      </c>
      <c r="H40" s="9">
        <f>SUM(H41:H42)</f>
        <v>0</v>
      </c>
      <c r="I40" s="10">
        <f>SUM(I41:I42)</f>
        <v>0</v>
      </c>
    </row>
    <row r="41" spans="1:9" ht="14.4" customHeight="1" x14ac:dyDescent="0.3">
      <c r="A41" s="143" t="s">
        <v>93</v>
      </c>
      <c r="B41" s="144"/>
      <c r="C41" s="145"/>
      <c r="D41" s="25" t="s">
        <v>7</v>
      </c>
      <c r="E41" s="8">
        <v>2384.5500000000002</v>
      </c>
      <c r="F41" s="9">
        <v>683</v>
      </c>
      <c r="G41" s="9">
        <v>0</v>
      </c>
      <c r="H41" s="9">
        <v>0</v>
      </c>
      <c r="I41" s="10">
        <v>0</v>
      </c>
    </row>
    <row r="42" spans="1:9" x14ac:dyDescent="0.3">
      <c r="A42" s="143" t="s">
        <v>94</v>
      </c>
      <c r="B42" s="144"/>
      <c r="C42" s="145"/>
      <c r="D42" s="25" t="s">
        <v>16</v>
      </c>
      <c r="E42" s="8">
        <v>360.11</v>
      </c>
      <c r="F42" s="9">
        <v>304</v>
      </c>
      <c r="G42" s="9">
        <v>0</v>
      </c>
      <c r="H42" s="9">
        <v>0</v>
      </c>
      <c r="I42" s="10">
        <v>0</v>
      </c>
    </row>
    <row r="43" spans="1:9" x14ac:dyDescent="0.3">
      <c r="A43" s="76"/>
      <c r="B43" s="77"/>
      <c r="C43" s="78"/>
      <c r="D43" s="25"/>
      <c r="E43" s="8"/>
      <c r="F43" s="9"/>
      <c r="G43" s="9"/>
      <c r="H43" s="9"/>
      <c r="I43" s="10"/>
    </row>
    <row r="44" spans="1:9" x14ac:dyDescent="0.3">
      <c r="A44" s="140" t="s">
        <v>107</v>
      </c>
      <c r="B44" s="141"/>
      <c r="C44" s="142"/>
      <c r="D44" s="32" t="s">
        <v>77</v>
      </c>
      <c r="E44" s="8">
        <f>SUM(E45)</f>
        <v>15552.83</v>
      </c>
      <c r="F44" s="9">
        <f>SUM(F45)</f>
        <v>5729</v>
      </c>
      <c r="G44" s="9">
        <f>SUM(G45)</f>
        <v>0</v>
      </c>
      <c r="H44" s="9">
        <f>SUM(H45)</f>
        <v>0</v>
      </c>
      <c r="I44" s="10">
        <f>SUM(I45)</f>
        <v>0</v>
      </c>
    </row>
    <row r="45" spans="1:9" x14ac:dyDescent="0.3">
      <c r="A45" s="134" t="s">
        <v>92</v>
      </c>
      <c r="B45" s="135"/>
      <c r="C45" s="136"/>
      <c r="D45" s="25" t="s">
        <v>6</v>
      </c>
      <c r="E45" s="8">
        <f>SUM(E46:E47)</f>
        <v>15552.83</v>
      </c>
      <c r="F45" s="9">
        <f>SUM(F46:F47)</f>
        <v>5729</v>
      </c>
      <c r="G45" s="9">
        <f>SUM(G46:G47)</f>
        <v>0</v>
      </c>
      <c r="H45" s="9">
        <f>SUM(H46:H47)</f>
        <v>0</v>
      </c>
      <c r="I45" s="10">
        <f>SUM(I46:I47)</f>
        <v>0</v>
      </c>
    </row>
    <row r="46" spans="1:9" x14ac:dyDescent="0.3">
      <c r="A46" s="143" t="s">
        <v>93</v>
      </c>
      <c r="B46" s="144"/>
      <c r="C46" s="145"/>
      <c r="D46" s="25" t="s">
        <v>7</v>
      </c>
      <c r="E46" s="8">
        <v>13512.33</v>
      </c>
      <c r="F46" s="9">
        <v>3852</v>
      </c>
      <c r="G46" s="9">
        <v>0</v>
      </c>
      <c r="H46" s="9">
        <v>0</v>
      </c>
      <c r="I46" s="10">
        <v>0</v>
      </c>
    </row>
    <row r="47" spans="1:9" x14ac:dyDescent="0.3">
      <c r="A47" s="143" t="s">
        <v>94</v>
      </c>
      <c r="B47" s="144"/>
      <c r="C47" s="145"/>
      <c r="D47" s="25" t="s">
        <v>16</v>
      </c>
      <c r="E47" s="8">
        <v>2040.5</v>
      </c>
      <c r="F47" s="9">
        <v>1877</v>
      </c>
      <c r="G47" s="9">
        <v>0</v>
      </c>
      <c r="H47" s="9">
        <v>0</v>
      </c>
      <c r="I47" s="10">
        <v>0</v>
      </c>
    </row>
    <row r="48" spans="1:9" x14ac:dyDescent="0.3">
      <c r="A48" s="76"/>
      <c r="B48" s="77"/>
      <c r="C48" s="78"/>
      <c r="D48" s="25"/>
      <c r="E48" s="8"/>
      <c r="F48" s="9"/>
      <c r="G48" s="9"/>
      <c r="H48" s="9"/>
      <c r="I48" s="10"/>
    </row>
    <row r="49" spans="1:13" x14ac:dyDescent="0.3">
      <c r="A49" s="137" t="s">
        <v>108</v>
      </c>
      <c r="B49" s="138"/>
      <c r="C49" s="139"/>
      <c r="D49" s="86" t="s">
        <v>109</v>
      </c>
      <c r="E49" s="8">
        <f>E50+E57+E64</f>
        <v>592704.28</v>
      </c>
      <c r="F49" s="9">
        <f>F50+F57+F64</f>
        <v>110000</v>
      </c>
      <c r="G49" s="9">
        <f>G50+G57+G64</f>
        <v>110000</v>
      </c>
      <c r="H49" s="9">
        <f>H50+H57+H64</f>
        <v>53889</v>
      </c>
      <c r="I49" s="10">
        <f>I50+I57+I64</f>
        <v>37473</v>
      </c>
    </row>
    <row r="50" spans="1:13" x14ac:dyDescent="0.3">
      <c r="A50" s="140" t="s">
        <v>106</v>
      </c>
      <c r="B50" s="141"/>
      <c r="C50" s="142"/>
      <c r="D50" s="32" t="s">
        <v>86</v>
      </c>
      <c r="E50" s="8">
        <f>E51+E54</f>
        <v>35576.239999999998</v>
      </c>
      <c r="F50" s="9">
        <f>F51+F54</f>
        <v>6600</v>
      </c>
      <c r="G50" s="9">
        <f>G51+G54</f>
        <v>6600</v>
      </c>
      <c r="H50" s="9">
        <f>H51+H54</f>
        <v>6319</v>
      </c>
      <c r="I50" s="10">
        <f>I51+I54</f>
        <v>4500</v>
      </c>
    </row>
    <row r="51" spans="1:13" x14ac:dyDescent="0.3">
      <c r="A51" s="134" t="s">
        <v>92</v>
      </c>
      <c r="B51" s="135"/>
      <c r="C51" s="136"/>
      <c r="D51" s="25" t="s">
        <v>6</v>
      </c>
      <c r="E51" s="8">
        <f>SUM(E52:E53)</f>
        <v>35283.18</v>
      </c>
      <c r="F51" s="9">
        <f>SUM(F52:F53)</f>
        <v>5940</v>
      </c>
      <c r="G51" s="9">
        <f>SUM(G52:G53)</f>
        <v>5940</v>
      </c>
      <c r="H51" s="9">
        <f>SUM(H52:H53)</f>
        <v>5758</v>
      </c>
      <c r="I51" s="10">
        <f>SUM(I52:I53)</f>
        <v>4200</v>
      </c>
      <c r="K51" s="88"/>
    </row>
    <row r="52" spans="1:13" x14ac:dyDescent="0.3">
      <c r="A52" s="143" t="s">
        <v>93</v>
      </c>
      <c r="B52" s="144"/>
      <c r="C52" s="145"/>
      <c r="D52" s="25" t="s">
        <v>7</v>
      </c>
      <c r="E52" s="8">
        <v>28833.83</v>
      </c>
      <c r="F52" s="9">
        <v>0</v>
      </c>
      <c r="G52" s="9">
        <v>0</v>
      </c>
      <c r="H52" s="9">
        <v>0</v>
      </c>
      <c r="I52" s="10">
        <v>0</v>
      </c>
      <c r="K52" s="88"/>
    </row>
    <row r="53" spans="1:13" x14ac:dyDescent="0.3">
      <c r="A53" s="143" t="s">
        <v>94</v>
      </c>
      <c r="B53" s="144"/>
      <c r="C53" s="145"/>
      <c r="D53" s="25" t="s">
        <v>16</v>
      </c>
      <c r="E53" s="8">
        <v>6449.35</v>
      </c>
      <c r="F53" s="9">
        <v>5940</v>
      </c>
      <c r="G53" s="9">
        <v>5940</v>
      </c>
      <c r="H53" s="9">
        <v>5758</v>
      </c>
      <c r="I53" s="10">
        <v>4200</v>
      </c>
      <c r="K53" s="88"/>
    </row>
    <row r="54" spans="1:13" ht="26.4" x14ac:dyDescent="0.3">
      <c r="A54" s="134" t="s">
        <v>96</v>
      </c>
      <c r="B54" s="135"/>
      <c r="C54" s="136"/>
      <c r="D54" s="25" t="s">
        <v>8</v>
      </c>
      <c r="E54" s="8">
        <f>SUM(E55)</f>
        <v>293.06</v>
      </c>
      <c r="F54" s="9">
        <f>SUM(F55)</f>
        <v>660</v>
      </c>
      <c r="G54" s="9">
        <f>SUM(G55)</f>
        <v>660</v>
      </c>
      <c r="H54" s="9">
        <f>SUM(H55)</f>
        <v>561</v>
      </c>
      <c r="I54" s="10">
        <f>SUM(I55)</f>
        <v>300</v>
      </c>
      <c r="K54" s="88"/>
    </row>
    <row r="55" spans="1:13" ht="26.4" x14ac:dyDescent="0.3">
      <c r="A55" s="76"/>
      <c r="B55" s="75"/>
      <c r="C55" s="85" t="s">
        <v>97</v>
      </c>
      <c r="D55" s="25" t="s">
        <v>75</v>
      </c>
      <c r="E55" s="8">
        <v>293.06</v>
      </c>
      <c r="F55" s="9">
        <v>660</v>
      </c>
      <c r="G55" s="9">
        <v>660</v>
      </c>
      <c r="H55" s="9">
        <v>561</v>
      </c>
      <c r="I55" s="10">
        <v>300</v>
      </c>
      <c r="K55" s="88"/>
    </row>
    <row r="56" spans="1:13" x14ac:dyDescent="0.3">
      <c r="A56" s="76"/>
      <c r="B56" s="77"/>
      <c r="C56" s="78"/>
      <c r="D56" s="25"/>
      <c r="E56" s="8"/>
      <c r="F56" s="9"/>
      <c r="G56" s="9"/>
      <c r="H56" s="9"/>
      <c r="I56" s="10"/>
      <c r="K56" s="88"/>
    </row>
    <row r="57" spans="1:13" x14ac:dyDescent="0.3">
      <c r="A57" s="140" t="s">
        <v>110</v>
      </c>
      <c r="B57" s="141"/>
      <c r="C57" s="142"/>
      <c r="D57" s="32" t="s">
        <v>76</v>
      </c>
      <c r="E57" s="8">
        <f>E58+E61</f>
        <v>503836.62999999995</v>
      </c>
      <c r="F57" s="9">
        <f>F58+F61</f>
        <v>93500</v>
      </c>
      <c r="G57" s="9">
        <f>G58+G61</f>
        <v>93500</v>
      </c>
      <c r="H57" s="9">
        <f>H58+H61</f>
        <v>44387</v>
      </c>
      <c r="I57" s="10">
        <f>I58+I61</f>
        <v>30993</v>
      </c>
      <c r="K57" s="88"/>
    </row>
    <row r="58" spans="1:13" x14ac:dyDescent="0.3">
      <c r="A58" s="134" t="s">
        <v>92</v>
      </c>
      <c r="B58" s="135"/>
      <c r="C58" s="136"/>
      <c r="D58" s="25" t="s">
        <v>6</v>
      </c>
      <c r="E58" s="8">
        <f>SUM(E59:E60)</f>
        <v>499684.95999999996</v>
      </c>
      <c r="F58" s="9">
        <f>SUM(F59:F60)</f>
        <v>84150</v>
      </c>
      <c r="G58" s="9">
        <f>SUM(G59:G60)</f>
        <v>84150</v>
      </c>
      <c r="H58" s="9">
        <f>SUM(H59:H60)</f>
        <v>35037</v>
      </c>
      <c r="I58" s="10">
        <f>SUM(I59:I60)</f>
        <v>25993</v>
      </c>
      <c r="K58" s="88"/>
    </row>
    <row r="59" spans="1:13" x14ac:dyDescent="0.3">
      <c r="A59" s="143" t="s">
        <v>93</v>
      </c>
      <c r="B59" s="144"/>
      <c r="C59" s="145"/>
      <c r="D59" s="25" t="s">
        <v>7</v>
      </c>
      <c r="E59" s="8">
        <v>408479.42</v>
      </c>
      <c r="F59" s="9">
        <v>0</v>
      </c>
      <c r="G59" s="9">
        <v>0</v>
      </c>
      <c r="H59" s="9">
        <v>0</v>
      </c>
      <c r="I59" s="10">
        <v>0</v>
      </c>
      <c r="K59" s="88"/>
    </row>
    <row r="60" spans="1:13" x14ac:dyDescent="0.3">
      <c r="A60" s="143" t="s">
        <v>94</v>
      </c>
      <c r="B60" s="144"/>
      <c r="C60" s="145"/>
      <c r="D60" s="25" t="s">
        <v>16</v>
      </c>
      <c r="E60" s="8">
        <v>91205.54</v>
      </c>
      <c r="F60" s="9">
        <v>84150</v>
      </c>
      <c r="G60" s="9">
        <v>84150</v>
      </c>
      <c r="H60" s="9">
        <v>35037</v>
      </c>
      <c r="I60" s="10">
        <v>25993</v>
      </c>
      <c r="K60" s="88"/>
      <c r="L60" s="88"/>
      <c r="M60" s="88"/>
    </row>
    <row r="61" spans="1:13" ht="26.4" x14ac:dyDescent="0.3">
      <c r="A61" s="134" t="s">
        <v>96</v>
      </c>
      <c r="B61" s="135"/>
      <c r="C61" s="136"/>
      <c r="D61" s="25" t="s">
        <v>8</v>
      </c>
      <c r="E61" s="8">
        <f>SUM(E62)</f>
        <v>4151.67</v>
      </c>
      <c r="F61" s="9">
        <f>SUM(F62)</f>
        <v>9350</v>
      </c>
      <c r="G61" s="9">
        <f>SUM(G62)</f>
        <v>9350</v>
      </c>
      <c r="H61" s="9">
        <f>SUM(H62)</f>
        <v>9350</v>
      </c>
      <c r="I61" s="10">
        <f>SUM(I62)</f>
        <v>5000</v>
      </c>
      <c r="K61" s="88"/>
    </row>
    <row r="62" spans="1:13" ht="26.4" x14ac:dyDescent="0.3">
      <c r="A62" s="76"/>
      <c r="B62" s="75"/>
      <c r="C62" s="85" t="s">
        <v>97</v>
      </c>
      <c r="D62" s="25" t="s">
        <v>75</v>
      </c>
      <c r="E62" s="8">
        <v>4151.67</v>
      </c>
      <c r="F62" s="9">
        <v>9350</v>
      </c>
      <c r="G62" s="9">
        <v>9350</v>
      </c>
      <c r="H62" s="9">
        <v>9350</v>
      </c>
      <c r="I62" s="10">
        <v>5000</v>
      </c>
      <c r="K62" s="88"/>
    </row>
    <row r="63" spans="1:13" x14ac:dyDescent="0.3">
      <c r="A63" s="76"/>
      <c r="B63" s="77"/>
      <c r="C63" s="78"/>
      <c r="D63" s="25"/>
      <c r="E63" s="8"/>
      <c r="F63" s="9"/>
      <c r="G63" s="9"/>
      <c r="H63" s="9"/>
      <c r="I63" s="10"/>
      <c r="K63" s="88"/>
    </row>
    <row r="64" spans="1:13" x14ac:dyDescent="0.3">
      <c r="A64" s="140" t="s">
        <v>107</v>
      </c>
      <c r="B64" s="141"/>
      <c r="C64" s="142"/>
      <c r="D64" s="32" t="s">
        <v>77</v>
      </c>
      <c r="E64" s="8">
        <f>E65+E68</f>
        <v>53291.41</v>
      </c>
      <c r="F64" s="9">
        <f>F65+F68</f>
        <v>9900</v>
      </c>
      <c r="G64" s="9">
        <f>G65+G68</f>
        <v>9900</v>
      </c>
      <c r="H64" s="9">
        <f>H65+H68</f>
        <v>3183</v>
      </c>
      <c r="I64" s="10">
        <f>I65+I68</f>
        <v>1980</v>
      </c>
      <c r="K64" s="88"/>
    </row>
    <row r="65" spans="1:13" x14ac:dyDescent="0.3">
      <c r="A65" s="134" t="s">
        <v>92</v>
      </c>
      <c r="B65" s="135"/>
      <c r="C65" s="136"/>
      <c r="D65" s="25" t="s">
        <v>6</v>
      </c>
      <c r="E65" s="8">
        <f>SUM(E66:E67)</f>
        <v>52851.83</v>
      </c>
      <c r="F65" s="9">
        <f>SUM(F66:F67)</f>
        <v>8910</v>
      </c>
      <c r="G65" s="9">
        <f>SUM(G66:G67)</f>
        <v>8900</v>
      </c>
      <c r="H65" s="9">
        <f>SUM(H66:H67)</f>
        <v>2341</v>
      </c>
      <c r="I65" s="10">
        <f>SUM(I66:I67)</f>
        <v>1530</v>
      </c>
      <c r="K65" s="88"/>
    </row>
    <row r="66" spans="1:13" x14ac:dyDescent="0.3">
      <c r="A66" s="143" t="s">
        <v>93</v>
      </c>
      <c r="B66" s="144"/>
      <c r="C66" s="145"/>
      <c r="D66" s="25" t="s">
        <v>7</v>
      </c>
      <c r="E66" s="8">
        <v>43250.74</v>
      </c>
      <c r="F66" s="9">
        <v>0</v>
      </c>
      <c r="G66" s="9">
        <v>0</v>
      </c>
      <c r="H66" s="9">
        <v>0</v>
      </c>
      <c r="I66" s="10">
        <v>0</v>
      </c>
      <c r="K66" s="88"/>
    </row>
    <row r="67" spans="1:13" x14ac:dyDescent="0.3">
      <c r="A67" s="143" t="s">
        <v>94</v>
      </c>
      <c r="B67" s="144"/>
      <c r="C67" s="145"/>
      <c r="D67" s="25" t="s">
        <v>16</v>
      </c>
      <c r="E67" s="8">
        <v>9601.09</v>
      </c>
      <c r="F67" s="9">
        <v>8910</v>
      </c>
      <c r="G67" s="9">
        <v>8900</v>
      </c>
      <c r="H67" s="9">
        <v>2341</v>
      </c>
      <c r="I67" s="10">
        <v>1530</v>
      </c>
      <c r="K67" s="88"/>
      <c r="L67" s="88"/>
      <c r="M67" s="88"/>
    </row>
    <row r="68" spans="1:13" ht="26.4" x14ac:dyDescent="0.3">
      <c r="A68" s="134" t="s">
        <v>96</v>
      </c>
      <c r="B68" s="135"/>
      <c r="C68" s="136"/>
      <c r="D68" s="25" t="s">
        <v>8</v>
      </c>
      <c r="E68" s="8">
        <f>SUM(E69)</f>
        <v>439.58</v>
      </c>
      <c r="F68" s="9">
        <f>SUM(F69)</f>
        <v>990</v>
      </c>
      <c r="G68" s="9">
        <f>SUM(G69)</f>
        <v>1000</v>
      </c>
      <c r="H68" s="9">
        <f>SUM(H69)</f>
        <v>842</v>
      </c>
      <c r="I68" s="10">
        <f>SUM(I69)</f>
        <v>450</v>
      </c>
      <c r="K68" s="88"/>
    </row>
    <row r="69" spans="1:13" ht="26.4" x14ac:dyDescent="0.3">
      <c r="A69" s="76"/>
      <c r="B69" s="75"/>
      <c r="C69" s="85" t="s">
        <v>97</v>
      </c>
      <c r="D69" s="25" t="s">
        <v>75</v>
      </c>
      <c r="E69" s="8">
        <v>439.58</v>
      </c>
      <c r="F69" s="9">
        <v>990</v>
      </c>
      <c r="G69" s="9">
        <v>1000</v>
      </c>
      <c r="H69" s="9">
        <v>842</v>
      </c>
      <c r="I69" s="10">
        <v>450</v>
      </c>
      <c r="K69" s="88"/>
    </row>
    <row r="70" spans="1:13" x14ac:dyDescent="0.3">
      <c r="A70" s="76"/>
      <c r="B70" s="77"/>
      <c r="C70" s="78"/>
      <c r="D70" s="25"/>
      <c r="E70" s="8"/>
      <c r="F70" s="9"/>
      <c r="G70" s="9"/>
      <c r="H70" s="9"/>
      <c r="I70" s="10"/>
      <c r="K70" s="88"/>
    </row>
    <row r="71" spans="1:13" ht="26.4" x14ac:dyDescent="0.3">
      <c r="A71" s="137" t="s">
        <v>111</v>
      </c>
      <c r="B71" s="138"/>
      <c r="C71" s="139"/>
      <c r="D71" s="86" t="s">
        <v>112</v>
      </c>
      <c r="E71" s="8">
        <f t="shared" ref="E71:I73" si="1">SUM(E72)</f>
        <v>0</v>
      </c>
      <c r="F71" s="9">
        <f t="shared" si="1"/>
        <v>338870</v>
      </c>
      <c r="G71" s="9">
        <f t="shared" si="1"/>
        <v>338870</v>
      </c>
      <c r="H71" s="9">
        <f t="shared" si="1"/>
        <v>0</v>
      </c>
      <c r="I71" s="10">
        <f t="shared" si="1"/>
        <v>0</v>
      </c>
      <c r="K71" s="88"/>
    </row>
    <row r="72" spans="1:13" ht="14.4" customHeight="1" x14ac:dyDescent="0.3">
      <c r="A72" s="140" t="s">
        <v>110</v>
      </c>
      <c r="B72" s="141"/>
      <c r="C72" s="142"/>
      <c r="D72" s="32" t="s">
        <v>76</v>
      </c>
      <c r="E72" s="8">
        <f t="shared" si="1"/>
        <v>0</v>
      </c>
      <c r="F72" s="9">
        <f t="shared" si="1"/>
        <v>338870</v>
      </c>
      <c r="G72" s="9">
        <f t="shared" si="1"/>
        <v>338870</v>
      </c>
      <c r="H72" s="9">
        <f t="shared" si="1"/>
        <v>0</v>
      </c>
      <c r="I72" s="10">
        <f t="shared" si="1"/>
        <v>0</v>
      </c>
      <c r="K72" s="88"/>
    </row>
    <row r="73" spans="1:13" x14ac:dyDescent="0.3">
      <c r="A73" s="134" t="s">
        <v>92</v>
      </c>
      <c r="B73" s="135"/>
      <c r="C73" s="136"/>
      <c r="D73" s="25" t="s">
        <v>6</v>
      </c>
      <c r="E73" s="8">
        <f t="shared" si="1"/>
        <v>0</v>
      </c>
      <c r="F73" s="9">
        <f t="shared" si="1"/>
        <v>338870</v>
      </c>
      <c r="G73" s="9">
        <f t="shared" si="1"/>
        <v>338870</v>
      </c>
      <c r="H73" s="9">
        <f t="shared" si="1"/>
        <v>0</v>
      </c>
      <c r="I73" s="10">
        <f t="shared" si="1"/>
        <v>0</v>
      </c>
      <c r="K73" s="88"/>
    </row>
    <row r="74" spans="1:13" x14ac:dyDescent="0.3">
      <c r="A74" s="143" t="s">
        <v>93</v>
      </c>
      <c r="B74" s="144"/>
      <c r="C74" s="145"/>
      <c r="D74" s="25" t="s">
        <v>7</v>
      </c>
      <c r="E74" s="8">
        <v>0</v>
      </c>
      <c r="F74" s="9">
        <v>338870</v>
      </c>
      <c r="G74" s="9">
        <v>338870</v>
      </c>
      <c r="H74" s="9">
        <v>0</v>
      </c>
      <c r="I74" s="10">
        <v>0</v>
      </c>
      <c r="K74" s="88"/>
    </row>
    <row r="75" spans="1:13" x14ac:dyDescent="0.3">
      <c r="A75" s="158" t="s">
        <v>23</v>
      </c>
      <c r="B75" s="159"/>
      <c r="C75" s="160"/>
      <c r="D75" s="25"/>
      <c r="E75" s="8"/>
      <c r="F75" s="9"/>
      <c r="G75" s="9"/>
      <c r="H75" s="9"/>
      <c r="I75" s="10"/>
      <c r="K75" s="88"/>
    </row>
    <row r="76" spans="1:13" x14ac:dyDescent="0.3">
      <c r="K76" s="88"/>
    </row>
    <row r="77" spans="1:13" x14ac:dyDescent="0.3">
      <c r="K77" s="88"/>
    </row>
    <row r="78" spans="1:13" x14ac:dyDescent="0.3">
      <c r="A78" s="133" t="s">
        <v>122</v>
      </c>
      <c r="B78" s="133"/>
      <c r="C78" s="133"/>
      <c r="D78" s="133"/>
      <c r="E78" s="133"/>
      <c r="F78" s="133"/>
      <c r="G78" s="133"/>
      <c r="H78" s="133"/>
      <c r="I78" s="133"/>
      <c r="K78" s="88"/>
    </row>
    <row r="79" spans="1:13" x14ac:dyDescent="0.3">
      <c r="K79" s="88"/>
    </row>
    <row r="80" spans="1:13" ht="202.8" customHeight="1" x14ac:dyDescent="0.3">
      <c r="A80" s="106" t="s">
        <v>123</v>
      </c>
      <c r="B80" s="106"/>
      <c r="C80" s="106"/>
      <c r="D80" s="106"/>
      <c r="E80" s="106"/>
      <c r="F80" s="106"/>
      <c r="G80" s="106"/>
      <c r="H80" s="106"/>
      <c r="I80" s="106"/>
      <c r="K80" s="88"/>
    </row>
    <row r="83" spans="1:8" ht="22.8" customHeight="1" x14ac:dyDescent="0.3">
      <c r="A83" s="132" t="s">
        <v>124</v>
      </c>
      <c r="B83" s="132"/>
      <c r="C83" s="94" t="s">
        <v>113</v>
      </c>
    </row>
    <row r="84" spans="1:8" ht="22.8" customHeight="1" x14ac:dyDescent="0.3">
      <c r="A84" s="132" t="s">
        <v>125</v>
      </c>
      <c r="B84" s="132"/>
      <c r="C84" s="94" t="s">
        <v>114</v>
      </c>
    </row>
    <row r="85" spans="1:8" ht="22.8" customHeight="1" x14ac:dyDescent="0.3">
      <c r="A85" s="94" t="s">
        <v>126</v>
      </c>
      <c r="B85" s="94"/>
      <c r="C85" s="94"/>
    </row>
    <row r="86" spans="1:8" ht="30.6" customHeight="1" x14ac:dyDescent="0.3">
      <c r="F86" s="130" t="s">
        <v>127</v>
      </c>
      <c r="G86" s="130"/>
      <c r="H86" s="130"/>
    </row>
    <row r="87" spans="1:8" ht="30.6" customHeight="1" x14ac:dyDescent="0.3">
      <c r="F87" s="130" t="s">
        <v>128</v>
      </c>
      <c r="G87" s="130"/>
      <c r="H87" s="130"/>
    </row>
  </sheetData>
  <mergeCells count="63">
    <mergeCell ref="A75:C75"/>
    <mergeCell ref="A15:C15"/>
    <mergeCell ref="A16:C16"/>
    <mergeCell ref="A12:C12"/>
    <mergeCell ref="A17:C17"/>
    <mergeCell ref="A18:C18"/>
    <mergeCell ref="A25:C25"/>
    <mergeCell ref="A19:C19"/>
    <mergeCell ref="A41:C41"/>
    <mergeCell ref="A37:C37"/>
    <mergeCell ref="A13:C13"/>
    <mergeCell ref="A14:C14"/>
    <mergeCell ref="A20:C20"/>
    <mergeCell ref="A21:C21"/>
    <mergeCell ref="A22:C22"/>
    <mergeCell ref="A26:C26"/>
    <mergeCell ref="A5:I5"/>
    <mergeCell ref="A7:C7"/>
    <mergeCell ref="A9:C9"/>
    <mergeCell ref="A10:C10"/>
    <mergeCell ref="A11:C11"/>
    <mergeCell ref="A8:C8"/>
    <mergeCell ref="A27:C27"/>
    <mergeCell ref="A28:C28"/>
    <mergeCell ref="A42:C42"/>
    <mergeCell ref="A32:C32"/>
    <mergeCell ref="A33:C33"/>
    <mergeCell ref="A34:C34"/>
    <mergeCell ref="A38:C38"/>
    <mergeCell ref="A39:C39"/>
    <mergeCell ref="A40:C40"/>
    <mergeCell ref="A44:C44"/>
    <mergeCell ref="A45:C45"/>
    <mergeCell ref="A46:C46"/>
    <mergeCell ref="A47:C47"/>
    <mergeCell ref="A49:C49"/>
    <mergeCell ref="A50:C50"/>
    <mergeCell ref="A51:C51"/>
    <mergeCell ref="A52:C52"/>
    <mergeCell ref="A53:C53"/>
    <mergeCell ref="A54:C54"/>
    <mergeCell ref="A66:C66"/>
    <mergeCell ref="A67:C67"/>
    <mergeCell ref="A57:C57"/>
    <mergeCell ref="A58:C58"/>
    <mergeCell ref="A59:C59"/>
    <mergeCell ref="A60:C60"/>
    <mergeCell ref="F86:H86"/>
    <mergeCell ref="F87:H87"/>
    <mergeCell ref="A83:B83"/>
    <mergeCell ref="A84:B84"/>
    <mergeCell ref="A1:I1"/>
    <mergeCell ref="A3:I3"/>
    <mergeCell ref="A80:I80"/>
    <mergeCell ref="A78:I78"/>
    <mergeCell ref="A68:C68"/>
    <mergeCell ref="A71:C71"/>
    <mergeCell ref="A72:C72"/>
    <mergeCell ref="A73:C73"/>
    <mergeCell ref="A74:C74"/>
    <mergeCell ref="A61:C61"/>
    <mergeCell ref="A64:C64"/>
    <mergeCell ref="A65:C65"/>
  </mergeCells>
  <pageMargins left="0.7" right="0.7" top="0.75" bottom="0.75" header="0.3" footer="0.3"/>
  <pageSetup paperSize="9" scale="77" fitToHeight="0" orientation="landscape" r:id="rId1"/>
  <headerFooter differentOddEven="1" differentFirst="1">
    <oddFooter>&amp;C11</oddFooter>
    <evenFooter>&amp;C10</evenFooter>
    <firstFooter>&amp;C9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</cp:lastModifiedBy>
  <cp:lastPrinted>2024-10-25T11:31:41Z</cp:lastPrinted>
  <dcterms:created xsi:type="dcterms:W3CDTF">2022-08-12T12:51:27Z</dcterms:created>
  <dcterms:modified xsi:type="dcterms:W3CDTF">2024-10-25T11:32:03Z</dcterms:modified>
</cp:coreProperties>
</file>