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D:\Ustanova\Financijski plan\2025_26_27\Podloga rebalans\Rebalans 2025\"/>
    </mc:Choice>
  </mc:AlternateContent>
  <xr:revisionPtr revIDLastSave="0" documentId="13_ncr:1_{4A5C42AA-F229-454B-B04A-EC45A036367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</sheets>
  <definedNames>
    <definedName name="_xlnm.Print_Area" localSheetId="1">' Račun prihoda i rashoda'!$A$1:$E$32</definedName>
    <definedName name="_xlnm.Print_Area" localSheetId="6">'POSEBNI DIO'!$A$1:$E$67</definedName>
    <definedName name="_xlnm.Print_Area" localSheetId="2">'Prihodi i rashodi po izvorima'!$A$1:$E$39</definedName>
    <definedName name="_xlnm.Print_Area" localSheetId="4">'Račun financiranja'!$A$1:$E$16</definedName>
    <definedName name="_xlnm.Print_Area" localSheetId="5">'Račun financiranja po izvorima'!$A$1:$E$20</definedName>
    <definedName name="_xlnm.Print_Area" localSheetId="3">'Rashodi prema funkcijskoj kl'!$A$1:$E$14</definedName>
    <definedName name="_xlnm.Print_Area" localSheetId="0">SAŽETAK!$A$1:$H$46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7" l="1"/>
  <c r="E44" i="7"/>
  <c r="E43" i="7" s="1"/>
  <c r="D21" i="7"/>
  <c r="E22" i="7"/>
  <c r="C35" i="7"/>
  <c r="C45" i="7"/>
  <c r="C43" i="7"/>
  <c r="C40" i="7"/>
  <c r="D45" i="7"/>
  <c r="E16" i="3"/>
  <c r="E50" i="7"/>
  <c r="E49" i="7" s="1"/>
  <c r="E48" i="7" s="1"/>
  <c r="E47" i="7" s="1"/>
  <c r="D49" i="7"/>
  <c r="D48" i="7" s="1"/>
  <c r="D47" i="7" s="1"/>
  <c r="C49" i="7"/>
  <c r="C48" i="7" s="1"/>
  <c r="C47" i="7" s="1"/>
  <c r="E46" i="7"/>
  <c r="E45" i="7" s="1"/>
  <c r="E41" i="7"/>
  <c r="E39" i="7"/>
  <c r="E36" i="7"/>
  <c r="E34" i="7"/>
  <c r="E29" i="7"/>
  <c r="E28" i="7"/>
  <c r="E26" i="7"/>
  <c r="E23" i="7"/>
  <c r="E19" i="7"/>
  <c r="E20" i="7"/>
  <c r="E18" i="7"/>
  <c r="E12" i="5"/>
  <c r="E24" i="8"/>
  <c r="E26" i="8"/>
  <c r="E28" i="8"/>
  <c r="E29" i="8"/>
  <c r="C23" i="8"/>
  <c r="E21" i="7" l="1"/>
  <c r="C42" i="7"/>
  <c r="C13" i="7" s="1"/>
  <c r="E42" i="7"/>
  <c r="E13" i="7" s="1"/>
  <c r="D42" i="7"/>
  <c r="D13" i="7" s="1"/>
  <c r="E37" i="8"/>
  <c r="E36" i="8"/>
  <c r="E34" i="8"/>
  <c r="E33" i="8" s="1"/>
  <c r="E32" i="8"/>
  <c r="E31" i="8" s="1"/>
  <c r="E17" i="8"/>
  <c r="E16" i="8"/>
  <c r="E14" i="8"/>
  <c r="E13" i="8" s="1"/>
  <c r="E12" i="8"/>
  <c r="E11" i="8" s="1"/>
  <c r="E29" i="3"/>
  <c r="E30" i="3"/>
  <c r="E26" i="3"/>
  <c r="E27" i="3"/>
  <c r="E25" i="3"/>
  <c r="E15" i="3"/>
  <c r="E18" i="3"/>
  <c r="E14" i="3"/>
  <c r="D13" i="3"/>
  <c r="H43" i="10"/>
  <c r="H44" i="10"/>
  <c r="H42" i="10"/>
  <c r="H34" i="10"/>
  <c r="H15" i="10"/>
  <c r="H18" i="10"/>
  <c r="H17" i="10"/>
  <c r="H14" i="10"/>
  <c r="E40" i="7"/>
  <c r="E38" i="7"/>
  <c r="E35" i="7"/>
  <c r="E33" i="7"/>
  <c r="E27" i="7"/>
  <c r="E25" i="7"/>
  <c r="E17" i="7"/>
  <c r="D40" i="7"/>
  <c r="D38" i="7"/>
  <c r="D35" i="7"/>
  <c r="D33" i="7"/>
  <c r="D27" i="7"/>
  <c r="D25" i="7"/>
  <c r="D17" i="7"/>
  <c r="D11" i="5"/>
  <c r="D10" i="5" s="1"/>
  <c r="D35" i="8"/>
  <c r="D33" i="8"/>
  <c r="D31" i="8"/>
  <c r="D27" i="8"/>
  <c r="D25" i="8"/>
  <c r="D23" i="8"/>
  <c r="D15" i="8"/>
  <c r="D13" i="8"/>
  <c r="D11" i="8"/>
  <c r="D10" i="8" s="1"/>
  <c r="D28" i="3"/>
  <c r="D24" i="3"/>
  <c r="D17" i="3"/>
  <c r="C38" i="7"/>
  <c r="C33" i="7"/>
  <c r="C27" i="7"/>
  <c r="C25" i="7"/>
  <c r="C17" i="7"/>
  <c r="C21" i="7"/>
  <c r="C11" i="5"/>
  <c r="C25" i="8"/>
  <c r="C31" i="8"/>
  <c r="C33" i="8"/>
  <c r="C35" i="8"/>
  <c r="C27" i="8"/>
  <c r="C15" i="8"/>
  <c r="C13" i="8"/>
  <c r="C11" i="8"/>
  <c r="C10" i="8" s="1"/>
  <c r="C28" i="3"/>
  <c r="C24" i="3"/>
  <c r="C17" i="3"/>
  <c r="C13" i="3"/>
  <c r="F45" i="10"/>
  <c r="G45" i="10" s="1"/>
  <c r="H27" i="10"/>
  <c r="G27" i="10"/>
  <c r="F27" i="10"/>
  <c r="G16" i="10"/>
  <c r="F16" i="10"/>
  <c r="G13" i="10"/>
  <c r="F13" i="10"/>
  <c r="E17" i="3" l="1"/>
  <c r="C37" i="7"/>
  <c r="C12" i="7" s="1"/>
  <c r="E24" i="3"/>
  <c r="E28" i="3"/>
  <c r="E13" i="3"/>
  <c r="H16" i="10"/>
  <c r="H13" i="10"/>
  <c r="H45" i="10"/>
  <c r="E25" i="8"/>
  <c r="C10" i="5"/>
  <c r="E10" i="5" s="1"/>
  <c r="E11" i="5"/>
  <c r="E27" i="8"/>
  <c r="E23" i="8"/>
  <c r="E37" i="7"/>
  <c r="E12" i="7" s="1"/>
  <c r="E24" i="7"/>
  <c r="E11" i="7" s="1"/>
  <c r="E32" i="7"/>
  <c r="E16" i="7"/>
  <c r="E35" i="8"/>
  <c r="E30" i="8" s="1"/>
  <c r="E15" i="8"/>
  <c r="D12" i="3"/>
  <c r="D32" i="7"/>
  <c r="C30" i="8"/>
  <c r="C22" i="8"/>
  <c r="D37" i="7"/>
  <c r="D12" i="7" s="1"/>
  <c r="D24" i="7"/>
  <c r="D11" i="7" s="1"/>
  <c r="D16" i="7"/>
  <c r="D22" i="8"/>
  <c r="D30" i="8"/>
  <c r="G19" i="10"/>
  <c r="G28" i="10" s="1"/>
  <c r="G36" i="10" s="1"/>
  <c r="D23" i="3"/>
  <c r="C32" i="7"/>
  <c r="C31" i="7" s="1"/>
  <c r="C30" i="7" s="1"/>
  <c r="C24" i="7"/>
  <c r="C11" i="7" s="1"/>
  <c r="C16" i="7"/>
  <c r="C12" i="3"/>
  <c r="C23" i="3"/>
  <c r="F19" i="10"/>
  <c r="E22" i="8" l="1"/>
  <c r="E10" i="8"/>
  <c r="D10" i="7"/>
  <c r="D15" i="7"/>
  <c r="D14" i="7" s="1"/>
  <c r="E10" i="7"/>
  <c r="E15" i="7"/>
  <c r="E14" i="7" s="1"/>
  <c r="C15" i="7"/>
  <c r="C14" i="7" s="1"/>
  <c r="C9" i="7" s="1"/>
  <c r="C10" i="7"/>
  <c r="E31" i="7"/>
  <c r="E30" i="7" s="1"/>
  <c r="E23" i="3"/>
  <c r="F28" i="10"/>
  <c r="F35" i="10" s="1"/>
  <c r="H19" i="10"/>
  <c r="H28" i="10" s="1"/>
  <c r="E12" i="3"/>
  <c r="D31" i="7"/>
  <c r="D30" i="7" s="1"/>
  <c r="D9" i="7" l="1"/>
  <c r="F36" i="10"/>
  <c r="H35" i="10"/>
  <c r="H36" i="10" s="1"/>
  <c r="E9" i="7"/>
</calcChain>
</file>

<file path=xl/sharedStrings.xml><?xml version="1.0" encoding="utf-8"?>
<sst xmlns="http://schemas.openxmlformats.org/spreadsheetml/2006/main" count="254" uniqueCount="125">
  <si>
    <t>PRIHODI UKUPNO</t>
  </si>
  <si>
    <t>RASHODI UKUPNO</t>
  </si>
  <si>
    <t>NETO FINANCIRANJE</t>
  </si>
  <si>
    <t xml:space="preserve">A. RAČUN PRIHODA I RASHODA </t>
  </si>
  <si>
    <t>Prihodi poslovanja</t>
  </si>
  <si>
    <t>Prihodi od prodaje nefinancijske imovine</t>
  </si>
  <si>
    <t>Rashodi poslovanja</t>
  </si>
  <si>
    <t>Rashodi za zaposlene</t>
  </si>
  <si>
    <t>Rashodi za nabavu nefinancijske imovine</t>
  </si>
  <si>
    <t>Rashodi za nabavu neproizvedene dugotrajne imovine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</si>
  <si>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</si>
  <si>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</si>
  <si>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</si>
  <si>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</si>
  <si>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</si>
  <si>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</si>
  <si>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</si>
  <si>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</si>
  <si>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</si>
  <si>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</si>
  <si>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</si>
  <si>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</si>
  <si>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</si>
  <si>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</si>
  <si>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</si>
  <si>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</si>
  <si>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</si>
  <si>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</si>
  <si>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</si>
  <si>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</si>
  <si>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</si>
  <si>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</si>
  <si>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</si>
  <si>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</si>
  <si>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5 Pomoći</t>
  </si>
  <si>
    <t xml:space="preserve">  52 Ostale pomoći</t>
  </si>
  <si>
    <t>1 Opći prihodi i primici</t>
  </si>
  <si>
    <t xml:space="preserve">  11 Opći prihodi i primici</t>
  </si>
  <si>
    <t>3 Vlastiti prihodi</t>
  </si>
  <si>
    <t xml:space="preserve">  31 Vlastiti prihodi</t>
  </si>
  <si>
    <t>PRIMICI UKUPNO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</si>
  <si>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</si>
  <si>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</si>
  <si>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</si>
  <si>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</si>
  <si>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</si>
  <si>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</si>
  <si>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</si>
  <si>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</si>
  <si>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</si>
  <si>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</si>
  <si>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Prihodi od imovine</t>
  </si>
  <si>
    <t>Financijski rashodi</t>
  </si>
  <si>
    <t xml:space="preserve">  51 Pomoći EU</t>
  </si>
  <si>
    <t>4 Rashodi za nabavu nefinancijske imovine</t>
  </si>
  <si>
    <t>Aktivnost A113501</t>
  </si>
  <si>
    <t>Rashodi za provođenje redovne djelatnosti</t>
  </si>
  <si>
    <t xml:space="preserve">Izvor: </t>
  </si>
  <si>
    <t>11 Opći prihodi i primici</t>
  </si>
  <si>
    <t>31 Vlastiti prihodi</t>
  </si>
  <si>
    <t>51 Pomoći EU</t>
  </si>
  <si>
    <t xml:space="preserve">52 Ostale pomoći </t>
  </si>
  <si>
    <t>Povećanje/smanjenje</t>
  </si>
  <si>
    <t>Članak 1.</t>
  </si>
  <si>
    <t>Članak 2.</t>
  </si>
  <si>
    <t>Članak 3.</t>
  </si>
  <si>
    <t>Članak 4.</t>
  </si>
  <si>
    <t>PREDSJEDNICA UPRAVNOG VIJEĆA</t>
  </si>
  <si>
    <t>Karmen Emeršić</t>
  </si>
  <si>
    <t>Posebni dio Izmjena i dopuna Financijskog plan Javne ustanove za regionalni razvoj Varaždinske županije za 2025. godinu sastoji se od plana rashoda iskazanih po izvorima financiranja i ekonomskoj klasifikaciji, raspoređenih u programe koji se sastoje od aktivnosti i projekata kako slijedi:</t>
  </si>
  <si>
    <t>PRIJEDLOG IZMJENA I DOPUNA FINANCIJSKOG PLANA 
JAVNE USTANOVE ZA REGIONALNI RAZVOJ VARAŽDINSKE ŽUPANIJE ZA 2025. GODINU</t>
  </si>
  <si>
    <t>Izmjene i dopune Financijskog plana Javne ustanove za regionalni razvoj Varaždinske županije za 2025. godinu sastoje se od:</t>
  </si>
  <si>
    <t>Novi plan 2025.</t>
  </si>
  <si>
    <t>Izmjene i dopune Financijskog plana Javne ustanove za regionalni razvoj Varaždinske županije za 2025. godinu sastoje se od Računa prihoda i rashoda i Računa financiranja, kako slijedi:</t>
  </si>
  <si>
    <t>Razred / skupina</t>
  </si>
  <si>
    <t>UKUPNO PRIMICI</t>
  </si>
  <si>
    <t>Opći prihodi i primici</t>
  </si>
  <si>
    <t>Namjenski primici od zaduživanja</t>
  </si>
  <si>
    <t>UKUPNO IZDACI</t>
  </si>
  <si>
    <t>Vlastiti prihodi</t>
  </si>
  <si>
    <t>Razred/
Skupina</t>
  </si>
  <si>
    <t>Ekonomski poslovi</t>
  </si>
  <si>
    <t>04</t>
  </si>
  <si>
    <t>Ostale industrije</t>
  </si>
  <si>
    <t>047</t>
  </si>
  <si>
    <t>RAZDJEL 018</t>
  </si>
  <si>
    <t xml:space="preserve">     GLAVA 01802</t>
  </si>
  <si>
    <t>JAVNA USTANOVA ZA REGIONALNI RAZVOJ VARAŽDINSKE ŽUPANIJE</t>
  </si>
  <si>
    <t>Izvor: 11</t>
  </si>
  <si>
    <t>Izvor: 31</t>
  </si>
  <si>
    <t>Izvor: 51</t>
  </si>
  <si>
    <t>Izvor: 52</t>
  </si>
  <si>
    <t>Pomoći EU</t>
  </si>
  <si>
    <t>Ostale pomoći</t>
  </si>
  <si>
    <t>REGIONALNI KOORDINATOR</t>
  </si>
  <si>
    <t xml:space="preserve">PROGRAM 1135 </t>
  </si>
  <si>
    <t>PROGRAMI EUROPSKIH POSLOVA</t>
  </si>
  <si>
    <t xml:space="preserve">PROGRAM 1140 </t>
  </si>
  <si>
    <t>Suradnja za razvoj</t>
  </si>
  <si>
    <t xml:space="preserve">Tekući projekt T114039 </t>
  </si>
  <si>
    <t>Tehnička pomoć javno pravnim tijelima</t>
  </si>
  <si>
    <t>Tekući projekt T114063</t>
  </si>
  <si>
    <t>Razred 3</t>
  </si>
  <si>
    <t>Razred 4</t>
  </si>
  <si>
    <t>Skupina 31</t>
  </si>
  <si>
    <t>Skupina 32</t>
  </si>
  <si>
    <t>Skupina 34</t>
  </si>
  <si>
    <t>Skupina 41</t>
  </si>
  <si>
    <t>Skupina 42</t>
  </si>
  <si>
    <t>Ovaj prijedlog Izmjena i dopuna Financijskog plana Javne ustanove za regionalni razvoj Varaždinske županije za 2025. godinu dostavlja se nadležnom upravnom odjelu Varaždinske županije.
Ako ne postoje razlike u Izmjenama i dopunama Financijskog plana Javne ustanove za regionalni razvoj Varaždinske županije za 2025. godinu sadržane u izmjenama i dopunama proračuna koji je usvojila Skupština Varaždinske županije u odnosu na usvojeni prijedlog Izmjena i dopuna Financijskog plana iz st. 1 ovog članka, usvojeni prijedlog Izmjena i dopuna Financijskog plana Javne ustanove za regionalni razvoj Varaždinske županije za 2025. godinu smatra se konačnim planom usvojenim s danom usvajanja Izmjena i dopuna Proračuna Varaždinske županije. Tako usvojene Izmjene i dopune Financijskog plana Javne ustanove za 2025. godine stupaju na snagu s danom stupanja na snagu Izmjena i dopuna Proračuna Varaždinske županije za 2025. godinu.
Prijedlog Izmjena i dopuna Financijskog plana Javne ustanove za regionalni razvoj Varaždinske županije za 2025. godinu usvojen sukladno odredbama st. 2 ovog članka objavljuje se na internetskim stranicama Javne ustanove za regionalni razvoj Varaždinske županije.
Ako postoje razlike u Izmjenama i dopunama Financijskog plana Javne ustanove za regionalni razvoj Varaždinske županije za 2025. godinu sadržane u izmjenama i dopunama proračuna koje je usvojila Skupština Varaždinske županije u odnosu na usvojeni prijedlog Izmjena i dopuna Financijskog plana iz st. 1 ovog članka Upravno vijeće usvaja Izmjene i dopune Financijskog plana Javne ustanove za regionalni razvoj Varaždinske županije za 2025. godinu sadržane u Izmjenama i dopunama proračuna Varaždinske županije za 2025. godinu koje je donijela Skupština Varaždinske županije.</t>
  </si>
  <si>
    <t>UKUPNO PRIHODI</t>
  </si>
  <si>
    <t>UKUPNO RASHODI</t>
  </si>
  <si>
    <t>A1. PRIHODI I RASHODI  POSLOVANJA PREMA EKONOMSKOJ KLASIFIKACIJI</t>
  </si>
  <si>
    <t>Pomoći</t>
  </si>
  <si>
    <t>A3. RASHODI PREMA FUNKCIJSKOJ KLASIFIKACIJI</t>
  </si>
  <si>
    <t>B1. RAČUN FINANCIRANJA PREMA EKONOMSKOJ KLASIFIKACIJI</t>
  </si>
  <si>
    <t>B2. RAČUN FINANCIRANJA PREMA IZVORIMA FINANCIRANJA</t>
  </si>
  <si>
    <t>Razred i naziv</t>
  </si>
  <si>
    <t>Na temelju odredbi članaka 33.-36. te članka 38. i 46. Zakona o proračunu ("Narodne novine" br. 144/21) te članka 12. Statuta Javne ustanove za regionalni razvoj Varaždinske županije („Službeni vjesnik Varaždinske županije“ broj 68/18, 73/18, 46/20, 68/22 i 102/22), Upravno vijeće Javne ustanove za regionalni razvoj Varaždinske županije na 29. sjednici, održanoj 2. listopada 2025. godine, d o n o s i:</t>
  </si>
  <si>
    <t>Plan 2025.</t>
  </si>
  <si>
    <t>Varaždin, 2. listopada 2025. godine</t>
  </si>
  <si>
    <t>A. RAČUN PRIHODA I RASHODA</t>
  </si>
  <si>
    <t>KLASA: 400-02/25-01/01
URBROJ: 2186-180-02-2</t>
  </si>
  <si>
    <t>A2. PRIHODI I RASHODI PREMA IZVORIMA FINANCIRANJA</t>
  </si>
  <si>
    <t>UPRAVNI ODJEL ZA GOSPODARSTVO I EUROPSKE POSLOVE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</si>
</sst>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i/>
      <sz val="10"/>
      <color theme="4"/>
      <name val="Arial"/>
      <family val="2"/>
      <charset val="238"/>
    </font>
    <font>
      <sz val="10"/>
      <color theme="4"/>
      <name val="Arial"/>
      <family val="2"/>
      <charset val="238"/>
    </font>
    <font>
      <sz val="1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name val="Arial"/>
      <family val="2"/>
      <charset val="238"/>
    </font>
    <font>
      <sz val="12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14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wrapText="1"/>
    </xf>
    <xf numFmtId="0" fontId="17" fillId="0" borderId="0" xfId="0" quotePrefix="1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7" fillId="0" borderId="0" xfId="0" applyFont="1"/>
    <xf numFmtId="0" fontId="3" fillId="0" borderId="0" xfId="0" applyFont="1" applyAlignment="1">
      <alignment horizontal="right" vertical="center" wrapText="1"/>
    </xf>
    <xf numFmtId="0" fontId="1" fillId="0" borderId="0" xfId="0" applyFont="1"/>
    <xf numFmtId="0" fontId="12" fillId="0" borderId="0" xfId="0" applyFont="1"/>
    <xf numFmtId="0" fontId="6" fillId="2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 wrapText="1"/>
    </xf>
    <xf numFmtId="4" fontId="9" fillId="4" borderId="1" xfId="0" quotePrefix="1" applyNumberFormat="1" applyFont="1" applyFill="1" applyBorder="1" applyAlignment="1">
      <alignment horizontal="right"/>
    </xf>
    <xf numFmtId="4" fontId="9" fillId="4" borderId="3" xfId="0" applyNumberFormat="1" applyFont="1" applyFill="1" applyBorder="1" applyAlignment="1">
      <alignment horizontal="right" wrapText="1"/>
    </xf>
    <xf numFmtId="4" fontId="9" fillId="3" borderId="1" xfId="0" quotePrefix="1" applyNumberFormat="1" applyFont="1" applyFill="1" applyBorder="1" applyAlignment="1">
      <alignment horizontal="right"/>
    </xf>
    <xf numFmtId="4" fontId="9" fillId="3" borderId="3" xfId="0" quotePrefix="1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 vertical="center" wrapText="1"/>
    </xf>
    <xf numFmtId="4" fontId="3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6" fillId="2" borderId="3" xfId="0" applyNumberFormat="1" applyFont="1" applyFill="1" applyBorder="1" applyAlignment="1">
      <alignment horizontal="right"/>
    </xf>
    <xf numFmtId="4" fontId="3" fillId="0" borderId="3" xfId="0" applyNumberFormat="1" applyFont="1" applyBorder="1" applyAlignment="1">
      <alignment horizontal="right" vertical="center" wrapText="1"/>
    </xf>
    <xf numFmtId="4" fontId="0" fillId="0" borderId="0" xfId="0" applyNumberFormat="1"/>
    <xf numFmtId="4" fontId="3" fillId="0" borderId="3" xfId="0" applyNumberFormat="1" applyFont="1" applyBorder="1" applyAlignment="1">
      <alignment horizontal="right"/>
    </xf>
    <xf numFmtId="0" fontId="6" fillId="2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4" fontId="7" fillId="2" borderId="3" xfId="0" applyNumberFormat="1" applyFont="1" applyFill="1" applyBorder="1" applyAlignment="1">
      <alignment horizontal="right"/>
    </xf>
    <xf numFmtId="0" fontId="25" fillId="0" borderId="4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right" vertical="center" wrapText="1"/>
    </xf>
    <xf numFmtId="0" fontId="8" fillId="2" borderId="3" xfId="0" quotePrefix="1" applyFont="1" applyFill="1" applyBorder="1" applyAlignment="1">
      <alignment horizontal="right" vertical="center" wrapText="1"/>
    </xf>
    <xf numFmtId="0" fontId="8" fillId="2" borderId="3" xfId="0" quotePrefix="1" applyFont="1" applyFill="1" applyBorder="1" applyAlignment="1">
      <alignment horizontal="right" vertical="center"/>
    </xf>
    <xf numFmtId="0" fontId="2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9" fillId="2" borderId="3" xfId="0" quotePrefix="1" applyFont="1" applyFill="1" applyBorder="1" applyAlignment="1">
      <alignment horizontal="left" vertical="center" wrapText="1"/>
    </xf>
    <xf numFmtId="0" fontId="26" fillId="0" borderId="1" xfId="0" applyFont="1" applyBorder="1" applyAlignment="1">
      <alignment horizontal="center" vertical="center" wrapText="1"/>
    </xf>
    <xf numFmtId="4" fontId="9" fillId="2" borderId="3" xfId="0" applyNumberFormat="1" applyFont="1" applyFill="1" applyBorder="1" applyAlignment="1">
      <alignment horizontal="right"/>
    </xf>
    <xf numFmtId="0" fontId="27" fillId="2" borderId="3" xfId="0" applyFont="1" applyFill="1" applyBorder="1" applyAlignment="1">
      <alignment horizontal="left" vertical="center" wrapText="1"/>
    </xf>
    <xf numFmtId="4" fontId="28" fillId="2" borderId="3" xfId="0" applyNumberFormat="1" applyFont="1" applyFill="1" applyBorder="1" applyAlignment="1">
      <alignment horizontal="right"/>
    </xf>
    <xf numFmtId="4" fontId="28" fillId="0" borderId="3" xfId="0" applyNumberFormat="1" applyFont="1" applyBorder="1" applyAlignment="1">
      <alignment horizontal="right"/>
    </xf>
    <xf numFmtId="0" fontId="0" fillId="0" borderId="3" xfId="0" applyBorder="1"/>
    <xf numFmtId="0" fontId="6" fillId="5" borderId="3" xfId="0" applyFont="1" applyFill="1" applyBorder="1" applyAlignment="1">
      <alignment horizontal="left" vertical="center" wrapText="1"/>
    </xf>
    <xf numFmtId="4" fontId="9" fillId="5" borderId="3" xfId="0" applyNumberFormat="1" applyFont="1" applyFill="1" applyBorder="1" applyAlignment="1">
      <alignment horizontal="right"/>
    </xf>
    <xf numFmtId="4" fontId="6" fillId="5" borderId="3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27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right" vertical="center" wrapText="1" indent="1"/>
    </xf>
    <xf numFmtId="0" fontId="3" fillId="2" borderId="1" xfId="0" applyFont="1" applyFill="1" applyBorder="1" applyAlignment="1">
      <alignment horizontal="right" vertical="center" wrapText="1"/>
    </xf>
    <xf numFmtId="0" fontId="7" fillId="2" borderId="3" xfId="0" quotePrefix="1" applyFont="1" applyFill="1" applyBorder="1" applyAlignment="1">
      <alignment horizontal="right" vertical="center"/>
    </xf>
    <xf numFmtId="0" fontId="26" fillId="2" borderId="3" xfId="0" applyFont="1" applyFill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30" fillId="0" borderId="0" xfId="0" applyFont="1"/>
    <xf numFmtId="0" fontId="33" fillId="0" borderId="0" xfId="0" applyFont="1"/>
    <xf numFmtId="0" fontId="32" fillId="0" borderId="0" xfId="0" applyFont="1"/>
    <xf numFmtId="0" fontId="24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26" fillId="0" borderId="1" xfId="0" quotePrefix="1" applyFont="1" applyBorder="1" applyAlignment="1">
      <alignment horizontal="center" wrapText="1"/>
    </xf>
    <xf numFmtId="0" fontId="26" fillId="0" borderId="2" xfId="0" quotePrefix="1" applyFont="1" applyBorder="1" applyAlignment="1">
      <alignment horizontal="center" wrapText="1"/>
    </xf>
    <xf numFmtId="0" fontId="26" fillId="0" borderId="4" xfId="0" quotePrefix="1" applyFont="1" applyBorder="1" applyAlignment="1">
      <alignment horizont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0" fontId="9" fillId="0" borderId="1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center" wrapText="1"/>
    </xf>
    <xf numFmtId="0" fontId="9" fillId="0" borderId="4" xfId="0" quotePrefix="1" applyFont="1" applyBorder="1" applyAlignment="1">
      <alignment horizontal="center" wrapText="1"/>
    </xf>
    <xf numFmtId="0" fontId="21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22" fillId="0" borderId="0" xfId="0" applyFont="1" applyAlignment="1">
      <alignment horizontal="center"/>
    </xf>
    <xf numFmtId="0" fontId="29" fillId="0" borderId="0" xfId="0" applyFont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7"/>
  <sheetViews>
    <sheetView tabSelected="1" view="pageLayout" zoomScaleNormal="100" workbookViewId="0">
      <selection activeCell="A4" sqref="A4:H4"/>
    </sheetView>
  </sheetViews>
  <sheetFormatPr defaultRowHeight="14.4" x14ac:dyDescent="0.3"/>
  <cols>
    <col min="5" max="8" width="25.33203125" customWidth="1"/>
  </cols>
  <sheetData>
    <row r="1" spans="1:8" ht="64.8" customHeight="1" x14ac:dyDescent="0.3">
      <c r="A1" s="90" t="s">
        <v>118</v>
      </c>
      <c r="B1" s="91"/>
      <c r="C1" s="91"/>
      <c r="D1" s="91"/>
      <c r="E1" s="91"/>
      <c r="F1" s="91"/>
      <c r="G1" s="91"/>
      <c r="H1" s="91"/>
    </row>
    <row r="2" spans="1:8" ht="42" customHeight="1" x14ac:dyDescent="0.3">
      <c r="A2" s="97" t="s">
        <v>70</v>
      </c>
      <c r="B2" s="97"/>
      <c r="C2" s="97"/>
      <c r="D2" s="97"/>
      <c r="E2" s="97"/>
      <c r="F2" s="97"/>
      <c r="G2" s="97"/>
      <c r="H2" s="97"/>
    </row>
    <row r="3" spans="1:8" ht="17.399999999999999" x14ac:dyDescent="0.3">
      <c r="A3" s="4"/>
      <c r="B3" s="4"/>
      <c r="C3" s="4"/>
      <c r="D3" s="4"/>
      <c r="E3" s="4"/>
      <c r="F3" s="4"/>
      <c r="G3" s="4"/>
      <c r="H3" s="4"/>
    </row>
    <row r="4" spans="1:8" ht="15.6" x14ac:dyDescent="0.3">
      <c r="A4" s="97" t="s">
        <v>14</v>
      </c>
      <c r="B4" s="97"/>
      <c r="C4" s="97"/>
      <c r="D4" s="97"/>
      <c r="E4" s="97"/>
      <c r="F4" s="97"/>
      <c r="G4" s="98"/>
      <c r="H4" s="98"/>
    </row>
    <row r="5" spans="1:8" ht="15.6" x14ac:dyDescent="0.3">
      <c r="A5" s="28"/>
      <c r="B5" s="28"/>
      <c r="C5" s="28"/>
      <c r="D5" s="28"/>
      <c r="E5" s="28"/>
      <c r="F5" s="28"/>
      <c r="G5" s="41"/>
      <c r="H5" s="41"/>
    </row>
    <row r="6" spans="1:8" x14ac:dyDescent="0.3">
      <c r="A6" s="93" t="s">
        <v>63</v>
      </c>
      <c r="B6" s="93"/>
      <c r="C6" s="93"/>
      <c r="D6" s="93"/>
      <c r="E6" s="93"/>
      <c r="F6" s="93"/>
      <c r="G6" s="93"/>
      <c r="H6" s="93"/>
    </row>
    <row r="7" spans="1:8" ht="22.8" customHeight="1" x14ac:dyDescent="0.3">
      <c r="A7" s="92" t="s">
        <v>71</v>
      </c>
      <c r="B7" s="92"/>
      <c r="C7" s="92"/>
      <c r="D7" s="92"/>
      <c r="E7" s="92"/>
      <c r="F7" s="92"/>
      <c r="G7" s="92"/>
      <c r="H7" s="92"/>
    </row>
    <row r="8" spans="1:8" ht="17.399999999999999" x14ac:dyDescent="0.3">
      <c r="A8" s="4"/>
      <c r="B8" s="4"/>
      <c r="C8" s="4"/>
      <c r="D8" s="4"/>
      <c r="E8" s="4"/>
      <c r="F8" s="4"/>
      <c r="G8" s="5"/>
      <c r="H8" s="5"/>
    </row>
    <row r="9" spans="1:8" ht="15.6" x14ac:dyDescent="0.3">
      <c r="A9" s="97" t="s">
        <v>20</v>
      </c>
      <c r="B9" s="99"/>
      <c r="C9" s="99"/>
      <c r="D9" s="99"/>
      <c r="E9" s="99"/>
      <c r="F9" s="99"/>
      <c r="G9" s="99"/>
      <c r="H9" s="99"/>
    </row>
    <row r="10" spans="1:8" ht="17.399999999999999" x14ac:dyDescent="0.3">
      <c r="A10" s="1"/>
      <c r="B10" s="2"/>
      <c r="C10" s="2"/>
      <c r="D10" s="2"/>
      <c r="E10" s="6"/>
      <c r="F10" s="7"/>
      <c r="G10" s="7"/>
      <c r="H10" s="22" t="s">
        <v>27</v>
      </c>
    </row>
    <row r="11" spans="1:8" x14ac:dyDescent="0.3">
      <c r="A11" s="118" t="s">
        <v>117</v>
      </c>
      <c r="B11" s="119"/>
      <c r="C11" s="119"/>
      <c r="D11" s="119"/>
      <c r="E11" s="120"/>
      <c r="F11" s="3" t="s">
        <v>119</v>
      </c>
      <c r="G11" s="3" t="s">
        <v>62</v>
      </c>
      <c r="H11" s="3" t="s">
        <v>72</v>
      </c>
    </row>
    <row r="12" spans="1:8" x14ac:dyDescent="0.3">
      <c r="A12" s="113">
        <v>1</v>
      </c>
      <c r="B12" s="114"/>
      <c r="C12" s="114"/>
      <c r="D12" s="114"/>
      <c r="E12" s="115"/>
      <c r="F12" s="85">
        <v>2</v>
      </c>
      <c r="G12" s="85">
        <v>3</v>
      </c>
      <c r="H12" s="85">
        <v>4</v>
      </c>
    </row>
    <row r="13" spans="1:8" x14ac:dyDescent="0.3">
      <c r="A13" s="100" t="s">
        <v>0</v>
      </c>
      <c r="B13" s="101"/>
      <c r="C13" s="101"/>
      <c r="D13" s="101"/>
      <c r="E13" s="102"/>
      <c r="F13" s="42">
        <f t="shared" ref="F13:G13" si="0">F14+F15</f>
        <v>855885</v>
      </c>
      <c r="G13" s="42">
        <f t="shared" si="0"/>
        <v>71000</v>
      </c>
      <c r="H13" s="42">
        <f t="shared" ref="H13:H19" si="1">F13+G13</f>
        <v>926885</v>
      </c>
    </row>
    <row r="14" spans="1:8" x14ac:dyDescent="0.3">
      <c r="A14" s="103" t="s">
        <v>28</v>
      </c>
      <c r="B14" s="104"/>
      <c r="C14" s="104"/>
      <c r="D14" s="104"/>
      <c r="E14" s="96"/>
      <c r="F14" s="43">
        <v>855885</v>
      </c>
      <c r="G14" s="43">
        <v>71000</v>
      </c>
      <c r="H14" s="43">
        <f t="shared" si="1"/>
        <v>926885</v>
      </c>
    </row>
    <row r="15" spans="1:8" x14ac:dyDescent="0.3">
      <c r="A15" s="95" t="s">
        <v>29</v>
      </c>
      <c r="B15" s="96"/>
      <c r="C15" s="96"/>
      <c r="D15" s="96"/>
      <c r="E15" s="96"/>
      <c r="F15" s="43">
        <v>0</v>
      </c>
      <c r="G15" s="43">
        <v>0</v>
      </c>
      <c r="H15" s="43">
        <f t="shared" si="1"/>
        <v>0</v>
      </c>
    </row>
    <row r="16" spans="1:8" x14ac:dyDescent="0.3">
      <c r="A16" s="23" t="s">
        <v>1</v>
      </c>
      <c r="B16" s="30"/>
      <c r="C16" s="30"/>
      <c r="D16" s="30"/>
      <c r="E16" s="30"/>
      <c r="F16" s="42">
        <f t="shared" ref="F16:G16" si="2">F17+F18</f>
        <v>959285</v>
      </c>
      <c r="G16" s="42">
        <f t="shared" si="2"/>
        <v>138837</v>
      </c>
      <c r="H16" s="42">
        <f t="shared" si="1"/>
        <v>1098122</v>
      </c>
    </row>
    <row r="17" spans="1:8" x14ac:dyDescent="0.3">
      <c r="A17" s="105" t="s">
        <v>30</v>
      </c>
      <c r="B17" s="104"/>
      <c r="C17" s="104"/>
      <c r="D17" s="104"/>
      <c r="E17" s="104"/>
      <c r="F17" s="43">
        <v>947275</v>
      </c>
      <c r="G17" s="43">
        <v>51955</v>
      </c>
      <c r="H17" s="44">
        <f t="shared" si="1"/>
        <v>999230</v>
      </c>
    </row>
    <row r="18" spans="1:8" x14ac:dyDescent="0.3">
      <c r="A18" s="95" t="s">
        <v>31</v>
      </c>
      <c r="B18" s="96"/>
      <c r="C18" s="96"/>
      <c r="D18" s="96"/>
      <c r="E18" s="96"/>
      <c r="F18" s="43">
        <v>12010</v>
      </c>
      <c r="G18" s="43">
        <v>86882</v>
      </c>
      <c r="H18" s="44">
        <f t="shared" si="1"/>
        <v>98892</v>
      </c>
    </row>
    <row r="19" spans="1:8" x14ac:dyDescent="0.3">
      <c r="A19" s="106" t="s">
        <v>43</v>
      </c>
      <c r="B19" s="101"/>
      <c r="C19" s="101"/>
      <c r="D19" s="101"/>
      <c r="E19" s="101"/>
      <c r="F19" s="42">
        <f t="shared" ref="F19:G19" si="3">F13-F16</f>
        <v>-103400</v>
      </c>
      <c r="G19" s="42">
        <f t="shared" si="3"/>
        <v>-67837</v>
      </c>
      <c r="H19" s="42">
        <f t="shared" si="1"/>
        <v>-171237</v>
      </c>
    </row>
    <row r="20" spans="1:8" ht="17.399999999999999" x14ac:dyDescent="0.3">
      <c r="A20" s="4"/>
      <c r="B20" s="18"/>
      <c r="C20" s="18"/>
      <c r="D20" s="18"/>
      <c r="E20" s="18"/>
      <c r="F20" s="19"/>
      <c r="G20" s="19"/>
      <c r="H20" s="19"/>
    </row>
    <row r="21" spans="1:8" ht="15.6" x14ac:dyDescent="0.3">
      <c r="A21" s="97" t="s">
        <v>21</v>
      </c>
      <c r="B21" s="99"/>
      <c r="C21" s="99"/>
      <c r="D21" s="99"/>
      <c r="E21" s="99"/>
      <c r="F21" s="99"/>
      <c r="G21" s="99"/>
      <c r="H21" s="99"/>
    </row>
    <row r="22" spans="1:8" ht="17.399999999999999" x14ac:dyDescent="0.3">
      <c r="A22" s="4"/>
      <c r="B22" s="18"/>
      <c r="C22" s="18"/>
      <c r="D22" s="18"/>
      <c r="E22" s="18"/>
      <c r="F22" s="19"/>
      <c r="G22" s="19"/>
      <c r="H22" s="19"/>
    </row>
    <row r="23" spans="1:8" x14ac:dyDescent="0.3">
      <c r="A23" s="118" t="s">
        <v>117</v>
      </c>
      <c r="B23" s="119"/>
      <c r="C23" s="119"/>
      <c r="D23" s="119"/>
      <c r="E23" s="120"/>
      <c r="F23" s="3" t="s">
        <v>119</v>
      </c>
      <c r="G23" s="3" t="s">
        <v>62</v>
      </c>
      <c r="H23" s="3" t="s">
        <v>72</v>
      </c>
    </row>
    <row r="24" spans="1:8" x14ac:dyDescent="0.3">
      <c r="A24" s="113">
        <v>1</v>
      </c>
      <c r="B24" s="114"/>
      <c r="C24" s="114"/>
      <c r="D24" s="114"/>
      <c r="E24" s="115"/>
      <c r="F24" s="85">
        <v>2</v>
      </c>
      <c r="G24" s="85">
        <v>3</v>
      </c>
      <c r="H24" s="85">
        <v>4</v>
      </c>
    </row>
    <row r="25" spans="1:8" x14ac:dyDescent="0.3">
      <c r="A25" s="95" t="s">
        <v>32</v>
      </c>
      <c r="B25" s="96"/>
      <c r="C25" s="96"/>
      <c r="D25" s="96"/>
      <c r="E25" s="96"/>
      <c r="F25" s="43">
        <v>0</v>
      </c>
      <c r="G25" s="43">
        <v>0</v>
      </c>
      <c r="H25" s="44">
        <v>0</v>
      </c>
    </row>
    <row r="26" spans="1:8" x14ac:dyDescent="0.3">
      <c r="A26" s="95" t="s">
        <v>33</v>
      </c>
      <c r="B26" s="96"/>
      <c r="C26" s="96"/>
      <c r="D26" s="96"/>
      <c r="E26" s="96"/>
      <c r="F26" s="43">
        <v>0</v>
      </c>
      <c r="G26" s="43">
        <v>0</v>
      </c>
      <c r="H26" s="44">
        <v>0</v>
      </c>
    </row>
    <row r="27" spans="1:8" x14ac:dyDescent="0.3">
      <c r="A27" s="106" t="s">
        <v>2</v>
      </c>
      <c r="B27" s="101"/>
      <c r="C27" s="101"/>
      <c r="D27" s="101"/>
      <c r="E27" s="101"/>
      <c r="F27" s="42">
        <f>F25-F26</f>
        <v>0</v>
      </c>
      <c r="G27" s="42">
        <f>G25-G26</f>
        <v>0</v>
      </c>
      <c r="H27" s="42">
        <f>H25-H26</f>
        <v>0</v>
      </c>
    </row>
    <row r="28" spans="1:8" x14ac:dyDescent="0.3">
      <c r="A28" s="106" t="s">
        <v>44</v>
      </c>
      <c r="B28" s="101"/>
      <c r="C28" s="101"/>
      <c r="D28" s="101"/>
      <c r="E28" s="101"/>
      <c r="F28" s="42">
        <f>F19+F27</f>
        <v>-103400</v>
      </c>
      <c r="G28" s="42">
        <f>G19+G27</f>
        <v>-67837</v>
      </c>
      <c r="H28" s="42">
        <f>H19+H27</f>
        <v>-171237</v>
      </c>
    </row>
    <row r="29" spans="1:8" ht="17.399999999999999" x14ac:dyDescent="0.3">
      <c r="A29" s="17"/>
      <c r="B29" s="18"/>
      <c r="C29" s="18"/>
      <c r="D29" s="18"/>
      <c r="E29" s="18"/>
      <c r="F29" s="19"/>
      <c r="G29" s="19"/>
      <c r="H29" s="19"/>
    </row>
    <row r="30" spans="1:8" ht="15.6" x14ac:dyDescent="0.3">
      <c r="A30" s="97" t="s">
        <v>45</v>
      </c>
      <c r="B30" s="99"/>
      <c r="C30" s="99"/>
      <c r="D30" s="99"/>
      <c r="E30" s="99"/>
      <c r="F30" s="99"/>
      <c r="G30" s="99"/>
      <c r="H30" s="99"/>
    </row>
    <row r="31" spans="1:8" ht="15.6" x14ac:dyDescent="0.3">
      <c r="A31" s="28"/>
      <c r="B31" s="29"/>
      <c r="C31" s="29"/>
      <c r="D31" s="29"/>
      <c r="E31" s="29"/>
      <c r="F31" s="29"/>
      <c r="G31" s="29"/>
      <c r="H31" s="29"/>
    </row>
    <row r="32" spans="1:8" ht="15" customHeight="1" x14ac:dyDescent="0.3">
      <c r="A32" s="118" t="s">
        <v>26</v>
      </c>
      <c r="B32" s="119"/>
      <c r="C32" s="119"/>
      <c r="D32" s="119"/>
      <c r="E32" s="120"/>
      <c r="F32" s="3" t="s">
        <v>119</v>
      </c>
      <c r="G32" s="3" t="s">
        <v>62</v>
      </c>
      <c r="H32" s="3" t="s">
        <v>72</v>
      </c>
    </row>
    <row r="33" spans="1:8" ht="15" customHeight="1" x14ac:dyDescent="0.3">
      <c r="A33" s="113">
        <v>1</v>
      </c>
      <c r="B33" s="114"/>
      <c r="C33" s="114"/>
      <c r="D33" s="114"/>
      <c r="E33" s="115"/>
      <c r="F33" s="85">
        <v>2</v>
      </c>
      <c r="G33" s="85">
        <v>3</v>
      </c>
      <c r="H33" s="85">
        <v>4</v>
      </c>
    </row>
    <row r="34" spans="1:8" x14ac:dyDescent="0.3">
      <c r="A34" s="107" t="s">
        <v>46</v>
      </c>
      <c r="B34" s="108"/>
      <c r="C34" s="108"/>
      <c r="D34" s="108"/>
      <c r="E34" s="109"/>
      <c r="F34" s="45">
        <v>183943</v>
      </c>
      <c r="G34" s="45">
        <v>173830.81</v>
      </c>
      <c r="H34" s="46">
        <f>F34+G34</f>
        <v>357773.81</v>
      </c>
    </row>
    <row r="35" spans="1:8" x14ac:dyDescent="0.3">
      <c r="A35" s="106" t="s">
        <v>47</v>
      </c>
      <c r="B35" s="101"/>
      <c r="C35" s="101"/>
      <c r="D35" s="101"/>
      <c r="E35" s="101"/>
      <c r="F35" s="47">
        <f>F28+F34</f>
        <v>80543</v>
      </c>
      <c r="G35" s="47">
        <v>105993.81</v>
      </c>
      <c r="H35" s="48">
        <f>F35+G35</f>
        <v>186536.81</v>
      </c>
    </row>
    <row r="36" spans="1:8" ht="42.6" customHeight="1" x14ac:dyDescent="0.3">
      <c r="A36" s="100" t="s">
        <v>48</v>
      </c>
      <c r="B36" s="110"/>
      <c r="C36" s="110"/>
      <c r="D36" s="110"/>
      <c r="E36" s="111"/>
      <c r="F36" s="47">
        <f>F19+F27+F34-F35</f>
        <v>0</v>
      </c>
      <c r="G36" s="47">
        <f>G19+G27+G34-G35</f>
        <v>0</v>
      </c>
      <c r="H36" s="48">
        <f>H19+H27+H34-H35</f>
        <v>0</v>
      </c>
    </row>
    <row r="37" spans="1:8" ht="15.6" x14ac:dyDescent="0.3">
      <c r="A37" s="31"/>
      <c r="B37" s="32"/>
      <c r="C37" s="32"/>
      <c r="D37" s="32"/>
      <c r="E37" s="32"/>
      <c r="F37" s="32"/>
      <c r="G37" s="32"/>
      <c r="H37" s="32"/>
    </row>
    <row r="38" spans="1:8" ht="15.6" x14ac:dyDescent="0.3">
      <c r="A38" s="112" t="s">
        <v>42</v>
      </c>
      <c r="B38" s="112"/>
      <c r="C38" s="112"/>
      <c r="D38" s="112"/>
      <c r="E38" s="112"/>
      <c r="F38" s="112"/>
      <c r="G38" s="112"/>
      <c r="H38" s="112"/>
    </row>
    <row r="39" spans="1:8" ht="17.399999999999999" x14ac:dyDescent="0.3">
      <c r="A39" s="33"/>
      <c r="B39" s="34"/>
      <c r="C39" s="34"/>
      <c r="D39" s="34"/>
      <c r="E39" s="34"/>
      <c r="F39" s="35"/>
      <c r="G39" s="35"/>
      <c r="H39" s="35"/>
    </row>
    <row r="40" spans="1:8" x14ac:dyDescent="0.3">
      <c r="A40" s="121" t="s">
        <v>26</v>
      </c>
      <c r="B40" s="122"/>
      <c r="C40" s="122"/>
      <c r="D40" s="122"/>
      <c r="E40" s="123"/>
      <c r="F40" s="3" t="s">
        <v>119</v>
      </c>
      <c r="G40" s="3" t="s">
        <v>62</v>
      </c>
      <c r="H40" s="3" t="s">
        <v>72</v>
      </c>
    </row>
    <row r="41" spans="1:8" x14ac:dyDescent="0.3">
      <c r="A41" s="113">
        <v>1</v>
      </c>
      <c r="B41" s="114"/>
      <c r="C41" s="114"/>
      <c r="D41" s="114"/>
      <c r="E41" s="115"/>
      <c r="F41" s="85">
        <v>2</v>
      </c>
      <c r="G41" s="85">
        <v>3</v>
      </c>
      <c r="H41" s="85">
        <v>4</v>
      </c>
    </row>
    <row r="42" spans="1:8" ht="15" customHeight="1" x14ac:dyDescent="0.3">
      <c r="A42" s="107" t="s">
        <v>46</v>
      </c>
      <c r="B42" s="108"/>
      <c r="C42" s="108"/>
      <c r="D42" s="108"/>
      <c r="E42" s="109"/>
      <c r="F42" s="45">
        <v>183943</v>
      </c>
      <c r="G42" s="45">
        <v>173830.81</v>
      </c>
      <c r="H42" s="46">
        <f>F42+G42</f>
        <v>357773.81</v>
      </c>
    </row>
    <row r="43" spans="1:8" ht="30" customHeight="1" x14ac:dyDescent="0.3">
      <c r="A43" s="107" t="s">
        <v>49</v>
      </c>
      <c r="B43" s="108"/>
      <c r="C43" s="108"/>
      <c r="D43" s="108"/>
      <c r="E43" s="109"/>
      <c r="F43" s="45">
        <v>103400</v>
      </c>
      <c r="G43" s="45">
        <v>67837</v>
      </c>
      <c r="H43" s="46">
        <f t="shared" ref="H43:H44" si="4">F43+G43</f>
        <v>171237</v>
      </c>
    </row>
    <row r="44" spans="1:8" x14ac:dyDescent="0.3">
      <c r="A44" s="107" t="s">
        <v>50</v>
      </c>
      <c r="B44" s="116"/>
      <c r="C44" s="116"/>
      <c r="D44" s="116"/>
      <c r="E44" s="117"/>
      <c r="F44" s="45">
        <v>0</v>
      </c>
      <c r="G44" s="45">
        <v>0</v>
      </c>
      <c r="H44" s="46">
        <f t="shared" si="4"/>
        <v>0</v>
      </c>
    </row>
    <row r="45" spans="1:8" ht="16.8" customHeight="1" x14ac:dyDescent="0.3">
      <c r="A45" s="106" t="s">
        <v>47</v>
      </c>
      <c r="B45" s="101"/>
      <c r="C45" s="101"/>
      <c r="D45" s="101"/>
      <c r="E45" s="101"/>
      <c r="F45" s="49">
        <f t="shared" ref="F45:H45" si="5">F42-F43+F44</f>
        <v>80543</v>
      </c>
      <c r="G45" s="49">
        <f t="shared" si="5"/>
        <v>105993.81</v>
      </c>
      <c r="H45" s="50">
        <f t="shared" si="5"/>
        <v>186536.81</v>
      </c>
    </row>
    <row r="47" spans="1:8" x14ac:dyDescent="0.3">
      <c r="A47" s="94"/>
      <c r="B47" s="94"/>
      <c r="C47" s="94"/>
      <c r="D47" s="94"/>
      <c r="E47" s="94"/>
      <c r="F47" s="94"/>
      <c r="G47" s="94"/>
      <c r="H47" s="94"/>
    </row>
  </sheetData>
  <mergeCells count="35">
    <mergeCell ref="A11:E11"/>
    <mergeCell ref="A23:E23"/>
    <mergeCell ref="A32:E32"/>
    <mergeCell ref="A40:E40"/>
    <mergeCell ref="A12:E12"/>
    <mergeCell ref="A24:E24"/>
    <mergeCell ref="A33:E33"/>
    <mergeCell ref="A27:E27"/>
    <mergeCell ref="A28:E28"/>
    <mergeCell ref="A30:H30"/>
    <mergeCell ref="A45:E45"/>
    <mergeCell ref="A34:E34"/>
    <mergeCell ref="A35:E35"/>
    <mergeCell ref="A36:E36"/>
    <mergeCell ref="A38:H38"/>
    <mergeCell ref="A42:E42"/>
    <mergeCell ref="A41:E41"/>
    <mergeCell ref="A43:E43"/>
    <mergeCell ref="A44:E44"/>
    <mergeCell ref="A1:H1"/>
    <mergeCell ref="A7:H7"/>
    <mergeCell ref="A6:H6"/>
    <mergeCell ref="A47:H47"/>
    <mergeCell ref="A26:E26"/>
    <mergeCell ref="A2:H2"/>
    <mergeCell ref="A4:H4"/>
    <mergeCell ref="A9:H9"/>
    <mergeCell ref="A13:E13"/>
    <mergeCell ref="A14:E14"/>
    <mergeCell ref="A15:E15"/>
    <mergeCell ref="A17:E17"/>
    <mergeCell ref="A18:E18"/>
    <mergeCell ref="A19:E19"/>
    <mergeCell ref="A21:H21"/>
    <mergeCell ref="A25:E25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30"/>
  <sheetViews>
    <sheetView view="pageLayout" topLeftCell="A17" zoomScaleNormal="100" workbookViewId="0">
      <selection activeCell="B36" sqref="B36"/>
    </sheetView>
  </sheetViews>
  <sheetFormatPr defaultRowHeight="14.4" x14ac:dyDescent="0.3"/>
  <cols>
    <col min="1" max="1" width="10" customWidth="1"/>
    <col min="2" max="2" width="61.33203125" customWidth="1"/>
    <col min="3" max="3" width="20.5546875" customWidth="1"/>
    <col min="4" max="4" width="22.77734375" customWidth="1"/>
    <col min="5" max="5" width="22" customWidth="1"/>
  </cols>
  <sheetData>
    <row r="1" spans="1:5" ht="18" customHeight="1" x14ac:dyDescent="0.3">
      <c r="A1" s="4"/>
      <c r="B1" s="4"/>
      <c r="C1" s="4"/>
      <c r="D1" s="4"/>
      <c r="E1" s="4"/>
    </row>
    <row r="2" spans="1:5" ht="18" customHeight="1" x14ac:dyDescent="0.3">
      <c r="A2" s="97" t="s">
        <v>14</v>
      </c>
      <c r="B2" s="97"/>
      <c r="C2" s="97"/>
      <c r="D2" s="97"/>
      <c r="E2" s="97"/>
    </row>
    <row r="3" spans="1:5" ht="18" customHeight="1" x14ac:dyDescent="0.3">
      <c r="A3" s="93" t="s">
        <v>64</v>
      </c>
      <c r="B3" s="93"/>
      <c r="C3" s="93"/>
      <c r="D3" s="93"/>
      <c r="E3" s="93"/>
    </row>
    <row r="4" spans="1:5" ht="32.4" customHeight="1" x14ac:dyDescent="0.3">
      <c r="A4" s="124" t="s">
        <v>73</v>
      </c>
      <c r="B4" s="125"/>
      <c r="C4" s="125"/>
      <c r="D4" s="125"/>
      <c r="E4" s="125"/>
    </row>
    <row r="5" spans="1:5" ht="17.399999999999999" x14ac:dyDescent="0.3">
      <c r="A5" s="4"/>
      <c r="B5" s="4"/>
      <c r="C5" s="4"/>
      <c r="D5" s="5"/>
      <c r="E5" s="5"/>
    </row>
    <row r="6" spans="1:5" ht="18" customHeight="1" x14ac:dyDescent="0.3">
      <c r="A6" s="97" t="s">
        <v>3</v>
      </c>
      <c r="B6" s="97"/>
      <c r="C6" s="97"/>
      <c r="D6" s="97"/>
      <c r="E6" s="97"/>
    </row>
    <row r="7" spans="1:5" ht="17.399999999999999" x14ac:dyDescent="0.3">
      <c r="A7" s="4"/>
      <c r="B7" s="4"/>
      <c r="C7" s="4"/>
      <c r="D7" s="5"/>
      <c r="E7" s="5"/>
    </row>
    <row r="8" spans="1:5" ht="15.75" customHeight="1" x14ac:dyDescent="0.3">
      <c r="A8" s="97" t="s">
        <v>112</v>
      </c>
      <c r="B8" s="97"/>
      <c r="C8" s="97"/>
      <c r="D8" s="97"/>
      <c r="E8" s="97"/>
    </row>
    <row r="9" spans="1:5" ht="17.399999999999999" x14ac:dyDescent="0.3">
      <c r="A9" s="4"/>
      <c r="B9" s="4"/>
      <c r="C9" s="4"/>
      <c r="D9" s="5"/>
      <c r="E9" s="36"/>
    </row>
    <row r="10" spans="1:5" s="38" customFormat="1" ht="26.4" x14ac:dyDescent="0.3">
      <c r="A10" s="16" t="s">
        <v>80</v>
      </c>
      <c r="B10" s="15" t="s">
        <v>26</v>
      </c>
      <c r="C10" s="16" t="s">
        <v>119</v>
      </c>
      <c r="D10" s="16" t="s">
        <v>62</v>
      </c>
      <c r="E10" s="16" t="s">
        <v>72</v>
      </c>
    </row>
    <row r="11" spans="1:5" s="38" customFormat="1" ht="13.8" x14ac:dyDescent="0.3">
      <c r="A11" s="70">
        <v>1</v>
      </c>
      <c r="B11" s="86">
        <v>2</v>
      </c>
      <c r="C11" s="68">
        <v>3</v>
      </c>
      <c r="D11" s="68">
        <v>4</v>
      </c>
      <c r="E11" s="68">
        <v>5</v>
      </c>
    </row>
    <row r="12" spans="1:5" s="38" customFormat="1" ht="13.8" x14ac:dyDescent="0.3">
      <c r="A12" s="25"/>
      <c r="B12" s="24" t="s">
        <v>110</v>
      </c>
      <c r="C12" s="51">
        <f>C13+C17</f>
        <v>855885</v>
      </c>
      <c r="D12" s="51">
        <f>D13+D17</f>
        <v>71000</v>
      </c>
      <c r="E12" s="51">
        <f>C12+D12</f>
        <v>926885</v>
      </c>
    </row>
    <row r="13" spans="1:5" x14ac:dyDescent="0.3">
      <c r="A13" s="8">
        <v>6</v>
      </c>
      <c r="B13" s="8" t="s">
        <v>4</v>
      </c>
      <c r="C13" s="52">
        <f>SUM(C14:C16)</f>
        <v>855885</v>
      </c>
      <c r="D13" s="52">
        <f>SUM(D14:D16)</f>
        <v>71000</v>
      </c>
      <c r="E13" s="55">
        <f>C13+D13</f>
        <v>926885</v>
      </c>
    </row>
    <row r="14" spans="1:5" x14ac:dyDescent="0.3">
      <c r="A14" s="63">
        <v>63</v>
      </c>
      <c r="B14" s="12" t="s">
        <v>23</v>
      </c>
      <c r="C14" s="52">
        <v>338870</v>
      </c>
      <c r="D14" s="52">
        <v>0</v>
      </c>
      <c r="E14" s="52">
        <f>C14+D14</f>
        <v>338870</v>
      </c>
    </row>
    <row r="15" spans="1:5" x14ac:dyDescent="0.3">
      <c r="A15" s="84">
        <v>64</v>
      </c>
      <c r="B15" s="9" t="s">
        <v>51</v>
      </c>
      <c r="C15" s="52">
        <v>1000</v>
      </c>
      <c r="D15" s="52">
        <v>1000</v>
      </c>
      <c r="E15" s="52">
        <f t="shared" ref="E15:E18" si="0">C15+D15</f>
        <v>2000</v>
      </c>
    </row>
    <row r="16" spans="1:5" x14ac:dyDescent="0.3">
      <c r="A16" s="84">
        <v>67</v>
      </c>
      <c r="B16" s="12" t="s">
        <v>24</v>
      </c>
      <c r="C16" s="52">
        <v>516015</v>
      </c>
      <c r="D16" s="52">
        <v>70000</v>
      </c>
      <c r="E16" s="52">
        <f>C16+D16</f>
        <v>586015</v>
      </c>
    </row>
    <row r="17" spans="1:5" x14ac:dyDescent="0.3">
      <c r="A17" s="11">
        <v>7</v>
      </c>
      <c r="B17" s="20" t="s">
        <v>5</v>
      </c>
      <c r="C17" s="60">
        <f>SUM(C18)</f>
        <v>0</v>
      </c>
      <c r="D17" s="60">
        <f>SUM(D18)</f>
        <v>0</v>
      </c>
      <c r="E17" s="60">
        <f t="shared" si="0"/>
        <v>0</v>
      </c>
    </row>
    <row r="18" spans="1:5" x14ac:dyDescent="0.3">
      <c r="A18" s="63">
        <v>72</v>
      </c>
      <c r="B18" s="21" t="s">
        <v>22</v>
      </c>
      <c r="C18" s="60">
        <v>0</v>
      </c>
      <c r="D18" s="60">
        <v>0</v>
      </c>
      <c r="E18" s="60">
        <f t="shared" si="0"/>
        <v>0</v>
      </c>
    </row>
    <row r="20" spans="1:5" ht="17.399999999999999" x14ac:dyDescent="0.3">
      <c r="A20" s="4"/>
      <c r="B20" s="4"/>
      <c r="C20" s="4"/>
      <c r="D20" s="5"/>
      <c r="E20" s="5"/>
    </row>
    <row r="21" spans="1:5" ht="26.4" x14ac:dyDescent="0.3">
      <c r="A21" s="16" t="s">
        <v>80</v>
      </c>
      <c r="B21" s="15" t="s">
        <v>26</v>
      </c>
      <c r="C21" s="16" t="s">
        <v>119</v>
      </c>
      <c r="D21" s="16" t="s">
        <v>62</v>
      </c>
      <c r="E21" s="16" t="s">
        <v>72</v>
      </c>
    </row>
    <row r="22" spans="1:5" x14ac:dyDescent="0.3">
      <c r="A22" s="70">
        <v>1</v>
      </c>
      <c r="B22" s="86">
        <v>2</v>
      </c>
      <c r="C22" s="68">
        <v>3</v>
      </c>
      <c r="D22" s="68">
        <v>4</v>
      </c>
      <c r="E22" s="68">
        <v>5</v>
      </c>
    </row>
    <row r="23" spans="1:5" s="38" customFormat="1" ht="13.8" x14ac:dyDescent="0.3">
      <c r="A23" s="25"/>
      <c r="B23" s="24" t="s">
        <v>111</v>
      </c>
      <c r="C23" s="51">
        <f>C24+C28</f>
        <v>959285</v>
      </c>
      <c r="D23" s="51">
        <f>D24+D28</f>
        <v>138837</v>
      </c>
      <c r="E23" s="51">
        <f>C23+D23</f>
        <v>1098122</v>
      </c>
    </row>
    <row r="24" spans="1:5" s="37" customFormat="1" x14ac:dyDescent="0.3">
      <c r="A24" s="8">
        <v>3</v>
      </c>
      <c r="B24" s="8" t="s">
        <v>6</v>
      </c>
      <c r="C24" s="54">
        <f>SUM(C25:C27)</f>
        <v>947275</v>
      </c>
      <c r="D24" s="54">
        <f>SUM(D25:D27)</f>
        <v>51955</v>
      </c>
      <c r="E24" s="51">
        <f>C24+D24</f>
        <v>999230</v>
      </c>
    </row>
    <row r="25" spans="1:5" x14ac:dyDescent="0.3">
      <c r="A25" s="63">
        <v>31</v>
      </c>
      <c r="B25" s="12" t="s">
        <v>7</v>
      </c>
      <c r="C25" s="52">
        <v>753798</v>
      </c>
      <c r="D25" s="52">
        <v>53902</v>
      </c>
      <c r="E25" s="52">
        <f>C25+D25</f>
        <v>807700</v>
      </c>
    </row>
    <row r="26" spans="1:5" x14ac:dyDescent="0.3">
      <c r="A26" s="84">
        <v>32</v>
      </c>
      <c r="B26" s="9" t="s">
        <v>17</v>
      </c>
      <c r="C26" s="52">
        <v>191807</v>
      </c>
      <c r="D26" s="52">
        <v>-1947</v>
      </c>
      <c r="E26" s="52">
        <f t="shared" ref="E26:E30" si="1">C26+D26</f>
        <v>189860</v>
      </c>
    </row>
    <row r="27" spans="1:5" x14ac:dyDescent="0.3">
      <c r="A27" s="84">
        <v>34</v>
      </c>
      <c r="B27" s="9" t="s">
        <v>52</v>
      </c>
      <c r="C27" s="52">
        <v>1670</v>
      </c>
      <c r="D27" s="52">
        <v>0</v>
      </c>
      <c r="E27" s="52">
        <f t="shared" si="1"/>
        <v>1670</v>
      </c>
    </row>
    <row r="28" spans="1:5" s="37" customFormat="1" x14ac:dyDescent="0.3">
      <c r="A28" s="11">
        <v>4</v>
      </c>
      <c r="B28" s="20" t="s">
        <v>8</v>
      </c>
      <c r="C28" s="54">
        <f>SUM(C29:C30)</f>
        <v>12010</v>
      </c>
      <c r="D28" s="54">
        <f>SUM(D29:D30)</f>
        <v>86882</v>
      </c>
      <c r="E28" s="54">
        <f t="shared" si="1"/>
        <v>98892</v>
      </c>
    </row>
    <row r="29" spans="1:5" x14ac:dyDescent="0.3">
      <c r="A29" s="63">
        <v>41</v>
      </c>
      <c r="B29" s="21" t="s">
        <v>9</v>
      </c>
      <c r="C29" s="52">
        <v>0</v>
      </c>
      <c r="D29" s="52">
        <v>70007</v>
      </c>
      <c r="E29" s="52">
        <f t="shared" si="1"/>
        <v>70007</v>
      </c>
    </row>
    <row r="30" spans="1:5" x14ac:dyDescent="0.3">
      <c r="A30" s="63">
        <v>42</v>
      </c>
      <c r="B30" s="21" t="s">
        <v>25</v>
      </c>
      <c r="C30" s="52">
        <v>12010</v>
      </c>
      <c r="D30" s="52">
        <v>16875</v>
      </c>
      <c r="E30" s="52">
        <f t="shared" si="1"/>
        <v>28885</v>
      </c>
    </row>
  </sheetData>
  <mergeCells count="5">
    <mergeCell ref="A2:E2"/>
    <mergeCell ref="A6:E6"/>
    <mergeCell ref="A8:E8"/>
    <mergeCell ref="A3:E3"/>
    <mergeCell ref="A4:E4"/>
  </mergeCells>
  <pageMargins left="0.7" right="0.7" top="0.75" bottom="0.75" header="0.3" footer="0.3"/>
  <pageSetup paperSize="9" scale="64" orientation="portrait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37"/>
  <sheetViews>
    <sheetView view="pageLayout" topLeftCell="A17" zoomScaleNormal="100" workbookViewId="0">
      <selection activeCell="B6" sqref="B6:E6"/>
    </sheetView>
  </sheetViews>
  <sheetFormatPr defaultRowHeight="14.4" x14ac:dyDescent="0.3"/>
  <cols>
    <col min="2" max="5" width="25.33203125" customWidth="1"/>
  </cols>
  <sheetData>
    <row r="1" spans="1:5" ht="18" customHeight="1" x14ac:dyDescent="0.3">
      <c r="B1" s="4"/>
      <c r="C1" s="4"/>
      <c r="D1" s="4"/>
      <c r="E1" s="4"/>
    </row>
    <row r="2" spans="1:5" ht="15.75" customHeight="1" x14ac:dyDescent="0.3">
      <c r="B2" s="97" t="s">
        <v>14</v>
      </c>
      <c r="C2" s="97"/>
      <c r="D2" s="97"/>
      <c r="E2" s="97"/>
    </row>
    <row r="3" spans="1:5" ht="17.399999999999999" x14ac:dyDescent="0.3">
      <c r="C3" s="4"/>
      <c r="D3" s="5"/>
      <c r="E3" s="5"/>
    </row>
    <row r="4" spans="1:5" ht="18" customHeight="1" x14ac:dyDescent="0.3">
      <c r="B4" s="97" t="s">
        <v>3</v>
      </c>
      <c r="C4" s="97"/>
      <c r="D4" s="97"/>
      <c r="E4" s="97"/>
    </row>
    <row r="5" spans="1:5" ht="17.399999999999999" x14ac:dyDescent="0.3">
      <c r="B5" s="4"/>
      <c r="C5" s="4"/>
      <c r="D5" s="5"/>
      <c r="E5" s="5"/>
    </row>
    <row r="6" spans="1:5" ht="15.75" customHeight="1" x14ac:dyDescent="0.3">
      <c r="B6" s="97" t="s">
        <v>123</v>
      </c>
      <c r="C6" s="97"/>
      <c r="D6" s="97"/>
      <c r="E6" s="97"/>
    </row>
    <row r="7" spans="1:5" ht="17.399999999999999" x14ac:dyDescent="0.3">
      <c r="B7" s="4"/>
      <c r="C7" s="4"/>
      <c r="D7" s="5"/>
      <c r="E7" s="5"/>
    </row>
    <row r="8" spans="1:5" ht="26.4" x14ac:dyDescent="0.3">
      <c r="A8" s="16" t="s">
        <v>80</v>
      </c>
      <c r="B8" s="16" t="s">
        <v>26</v>
      </c>
      <c r="C8" s="16" t="s">
        <v>119</v>
      </c>
      <c r="D8" s="16" t="s">
        <v>62</v>
      </c>
      <c r="E8" s="16" t="s">
        <v>72</v>
      </c>
    </row>
    <row r="9" spans="1:5" x14ac:dyDescent="0.3">
      <c r="A9" s="68">
        <v>1</v>
      </c>
      <c r="B9" s="68">
        <v>2</v>
      </c>
      <c r="C9" s="68">
        <v>3</v>
      </c>
      <c r="D9" s="68">
        <v>4</v>
      </c>
      <c r="E9" s="68">
        <v>5</v>
      </c>
    </row>
    <row r="10" spans="1:5" x14ac:dyDescent="0.3">
      <c r="A10" s="26"/>
      <c r="B10" s="26" t="s">
        <v>110</v>
      </c>
      <c r="C10" s="51">
        <f>SUM(C11+C13+C15)</f>
        <v>855885</v>
      </c>
      <c r="D10" s="51">
        <f>SUM(D11+D13+D15)</f>
        <v>71000</v>
      </c>
      <c r="E10" s="51">
        <f>SUM(E11+E13+E15)</f>
        <v>926885</v>
      </c>
    </row>
    <row r="11" spans="1:5" x14ac:dyDescent="0.3">
      <c r="A11" s="8">
        <v>1</v>
      </c>
      <c r="B11" s="20" t="s">
        <v>76</v>
      </c>
      <c r="C11" s="51">
        <f>SUM(C12)</f>
        <v>516015</v>
      </c>
      <c r="D11" s="51">
        <f>SUM(D12)</f>
        <v>70000</v>
      </c>
      <c r="E11" s="51">
        <f>SUM(E12)</f>
        <v>586015</v>
      </c>
    </row>
    <row r="12" spans="1:5" x14ac:dyDescent="0.3">
      <c r="A12" s="65">
        <v>11</v>
      </c>
      <c r="B12" s="10" t="s">
        <v>76</v>
      </c>
      <c r="C12" s="52">
        <v>516015</v>
      </c>
      <c r="D12" s="52">
        <v>70000</v>
      </c>
      <c r="E12" s="52">
        <f>C12+D12</f>
        <v>586015</v>
      </c>
    </row>
    <row r="13" spans="1:5" s="37" customFormat="1" x14ac:dyDescent="0.3">
      <c r="A13" s="8">
        <v>3</v>
      </c>
      <c r="B13" s="8" t="s">
        <v>79</v>
      </c>
      <c r="C13" s="54">
        <f>SUM(C14)</f>
        <v>1000</v>
      </c>
      <c r="D13" s="54">
        <f>SUM(D14)</f>
        <v>1000</v>
      </c>
      <c r="E13" s="54">
        <f>SUM(E14)</f>
        <v>2000</v>
      </c>
    </row>
    <row r="14" spans="1:5" x14ac:dyDescent="0.3">
      <c r="A14" s="64">
        <v>31</v>
      </c>
      <c r="B14" s="13" t="s">
        <v>79</v>
      </c>
      <c r="C14" s="52">
        <v>1000</v>
      </c>
      <c r="D14" s="52">
        <v>1000</v>
      </c>
      <c r="E14" s="52">
        <f>C14+D14</f>
        <v>2000</v>
      </c>
    </row>
    <row r="15" spans="1:5" s="37" customFormat="1" x14ac:dyDescent="0.3">
      <c r="A15" s="26">
        <v>5</v>
      </c>
      <c r="B15" s="26" t="s">
        <v>113</v>
      </c>
      <c r="C15" s="54">
        <f>SUM(C16:C17)</f>
        <v>338870</v>
      </c>
      <c r="D15" s="54">
        <f>SUM(D16:D17)</f>
        <v>0</v>
      </c>
      <c r="E15" s="54">
        <f>SUM(E16:E17)</f>
        <v>338870</v>
      </c>
    </row>
    <row r="16" spans="1:5" x14ac:dyDescent="0.3">
      <c r="A16" s="65">
        <v>51</v>
      </c>
      <c r="B16" s="10" t="s">
        <v>92</v>
      </c>
      <c r="C16" s="52">
        <v>338870</v>
      </c>
      <c r="D16" s="52">
        <v>0</v>
      </c>
      <c r="E16" s="52">
        <f>C16+D16</f>
        <v>338870</v>
      </c>
    </row>
    <row r="17" spans="1:5" x14ac:dyDescent="0.3">
      <c r="A17" s="65">
        <v>52</v>
      </c>
      <c r="B17" s="10" t="s">
        <v>93</v>
      </c>
      <c r="C17" s="52">
        <v>0</v>
      </c>
      <c r="D17" s="52">
        <v>0</v>
      </c>
      <c r="E17" s="52">
        <f>C17+D17</f>
        <v>0</v>
      </c>
    </row>
    <row r="19" spans="1:5" ht="17.399999999999999" x14ac:dyDescent="0.3">
      <c r="A19" s="4"/>
      <c r="B19" s="4"/>
      <c r="C19" s="4"/>
      <c r="D19" s="5"/>
      <c r="E19" s="5"/>
    </row>
    <row r="20" spans="1:5" ht="30" customHeight="1" x14ac:dyDescent="0.3">
      <c r="A20" s="16" t="s">
        <v>80</v>
      </c>
      <c r="B20" s="16" t="s">
        <v>26</v>
      </c>
      <c r="C20" s="16" t="s">
        <v>119</v>
      </c>
      <c r="D20" s="16" t="s">
        <v>62</v>
      </c>
      <c r="E20" s="16" t="s">
        <v>72</v>
      </c>
    </row>
    <row r="21" spans="1:5" x14ac:dyDescent="0.3">
      <c r="A21" s="68">
        <v>1</v>
      </c>
      <c r="B21" s="68">
        <v>2</v>
      </c>
      <c r="C21" s="68">
        <v>3</v>
      </c>
      <c r="D21" s="68">
        <v>4</v>
      </c>
      <c r="E21" s="68">
        <v>5</v>
      </c>
    </row>
    <row r="22" spans="1:5" x14ac:dyDescent="0.3">
      <c r="A22" s="26"/>
      <c r="B22" s="26" t="s">
        <v>111</v>
      </c>
      <c r="C22" s="51">
        <f>SUM(C23+C25+C27)</f>
        <v>959285</v>
      </c>
      <c r="D22" s="51">
        <f>SUM(D23+D25+D27)</f>
        <v>138837</v>
      </c>
      <c r="E22" s="51">
        <f>C22+D22</f>
        <v>1098122</v>
      </c>
    </row>
    <row r="23" spans="1:5" s="37" customFormat="1" ht="15.75" customHeight="1" x14ac:dyDescent="0.3">
      <c r="A23" s="8">
        <v>1</v>
      </c>
      <c r="B23" s="20" t="s">
        <v>36</v>
      </c>
      <c r="C23" s="54">
        <f>SUM(C24)</f>
        <v>516015</v>
      </c>
      <c r="D23" s="54">
        <f>SUM(D24)</f>
        <v>70000</v>
      </c>
      <c r="E23" s="54">
        <f>D23+C23</f>
        <v>586015</v>
      </c>
    </row>
    <row r="24" spans="1:5" x14ac:dyDescent="0.3">
      <c r="A24" s="65">
        <v>11</v>
      </c>
      <c r="B24" s="10" t="s">
        <v>76</v>
      </c>
      <c r="C24" s="52">
        <v>516015</v>
      </c>
      <c r="D24" s="52">
        <v>70000</v>
      </c>
      <c r="E24" s="52">
        <f t="shared" ref="E24:E29" si="0">D24+C24</f>
        <v>586015</v>
      </c>
    </row>
    <row r="25" spans="1:5" s="37" customFormat="1" x14ac:dyDescent="0.3">
      <c r="A25" s="8">
        <v>3</v>
      </c>
      <c r="B25" s="8" t="s">
        <v>79</v>
      </c>
      <c r="C25" s="54">
        <f>SUM(C26)</f>
        <v>1000</v>
      </c>
      <c r="D25" s="54">
        <f>SUM(D26)</f>
        <v>21007</v>
      </c>
      <c r="E25" s="54">
        <f t="shared" si="0"/>
        <v>22007</v>
      </c>
    </row>
    <row r="26" spans="1:5" x14ac:dyDescent="0.3">
      <c r="A26" s="64">
        <v>31</v>
      </c>
      <c r="B26" s="13" t="s">
        <v>79</v>
      </c>
      <c r="C26" s="52">
        <v>1000</v>
      </c>
      <c r="D26" s="52">
        <v>21007</v>
      </c>
      <c r="E26" s="52">
        <f t="shared" si="0"/>
        <v>22007</v>
      </c>
    </row>
    <row r="27" spans="1:5" s="37" customFormat="1" x14ac:dyDescent="0.3">
      <c r="A27" s="26">
        <v>5</v>
      </c>
      <c r="B27" s="26" t="s">
        <v>113</v>
      </c>
      <c r="C27" s="54">
        <f>SUM(C28:C29)</f>
        <v>442270</v>
      </c>
      <c r="D27" s="54">
        <f>SUM(D28:D29)</f>
        <v>47830</v>
      </c>
      <c r="E27" s="54">
        <f t="shared" si="0"/>
        <v>490100</v>
      </c>
    </row>
    <row r="28" spans="1:5" x14ac:dyDescent="0.3">
      <c r="A28" s="65">
        <v>51</v>
      </c>
      <c r="B28" s="10" t="s">
        <v>92</v>
      </c>
      <c r="C28" s="52">
        <v>432370</v>
      </c>
      <c r="D28" s="52">
        <v>47830</v>
      </c>
      <c r="E28" s="52">
        <f t="shared" si="0"/>
        <v>480200</v>
      </c>
    </row>
    <row r="29" spans="1:5" x14ac:dyDescent="0.3">
      <c r="A29" s="65">
        <v>52</v>
      </c>
      <c r="B29" s="10" t="s">
        <v>93</v>
      </c>
      <c r="C29" s="52">
        <v>9900</v>
      </c>
      <c r="D29" s="52">
        <v>0</v>
      </c>
      <c r="E29" s="52">
        <f t="shared" si="0"/>
        <v>9900</v>
      </c>
    </row>
    <row r="30" spans="1:5" ht="26.4" hidden="1" x14ac:dyDescent="0.3">
      <c r="B30" s="26" t="s">
        <v>54</v>
      </c>
      <c r="C30" s="51">
        <f>SUM(C31+C33+C35)</f>
        <v>0</v>
      </c>
      <c r="D30" s="51">
        <f>SUM(D31+D33+D35)</f>
        <v>11500</v>
      </c>
      <c r="E30" s="51">
        <f>SUM(E31+E33+E35)</f>
        <v>11500</v>
      </c>
    </row>
    <row r="31" spans="1:5" hidden="1" x14ac:dyDescent="0.3">
      <c r="B31" s="20" t="s">
        <v>36</v>
      </c>
      <c r="C31" s="52">
        <f>SUM(C32)</f>
        <v>0</v>
      </c>
      <c r="D31" s="52">
        <f>SUM(D32)</f>
        <v>5400</v>
      </c>
      <c r="E31" s="52">
        <f>SUM(E32)</f>
        <v>5400</v>
      </c>
    </row>
    <row r="32" spans="1:5" hidden="1" x14ac:dyDescent="0.3">
      <c r="B32" s="10" t="s">
        <v>37</v>
      </c>
      <c r="C32" s="52">
        <v>0</v>
      </c>
      <c r="D32" s="52">
        <v>5400</v>
      </c>
      <c r="E32" s="52">
        <f>C32+D32</f>
        <v>5400</v>
      </c>
    </row>
    <row r="33" spans="2:5" hidden="1" x14ac:dyDescent="0.3">
      <c r="B33" s="20" t="s">
        <v>38</v>
      </c>
      <c r="C33" s="52">
        <f>SUM(C34)</f>
        <v>0</v>
      </c>
      <c r="D33" s="52">
        <f>SUM(D34)</f>
        <v>0</v>
      </c>
      <c r="E33" s="52">
        <f>SUM(E34)</f>
        <v>0</v>
      </c>
    </row>
    <row r="34" spans="2:5" hidden="1" x14ac:dyDescent="0.3">
      <c r="B34" s="10" t="s">
        <v>39</v>
      </c>
      <c r="C34" s="52">
        <v>0</v>
      </c>
      <c r="D34" s="52">
        <v>0</v>
      </c>
      <c r="E34" s="52">
        <f>C34+D34</f>
        <v>0</v>
      </c>
    </row>
    <row r="35" spans="2:5" hidden="1" x14ac:dyDescent="0.3">
      <c r="B35" s="26" t="s">
        <v>34</v>
      </c>
      <c r="C35" s="52">
        <f>SUM(C36:C37)</f>
        <v>0</v>
      </c>
      <c r="D35" s="52">
        <f>SUM(D36:D37)</f>
        <v>6100</v>
      </c>
      <c r="E35" s="52">
        <f>SUM(E36:E37)</f>
        <v>6100</v>
      </c>
    </row>
    <row r="36" spans="2:5" hidden="1" x14ac:dyDescent="0.3">
      <c r="B36" s="10" t="s">
        <v>53</v>
      </c>
      <c r="C36" s="52">
        <v>0</v>
      </c>
      <c r="D36" s="52">
        <v>5500</v>
      </c>
      <c r="E36" s="52">
        <f>C36+D36</f>
        <v>5500</v>
      </c>
    </row>
    <row r="37" spans="2:5" hidden="1" x14ac:dyDescent="0.3">
      <c r="B37" s="10" t="s">
        <v>35</v>
      </c>
      <c r="C37" s="52">
        <v>0</v>
      </c>
      <c r="D37" s="52">
        <v>600</v>
      </c>
      <c r="E37" s="52">
        <f>C37+D37</f>
        <v>600</v>
      </c>
    </row>
  </sheetData>
  <mergeCells count="3">
    <mergeCell ref="B2:E2"/>
    <mergeCell ref="B4:E4"/>
    <mergeCell ref="B6:E6"/>
  </mergeCells>
  <pageMargins left="0.7" right="0.7" top="0.75" bottom="0.75" header="0.3" footer="0.3"/>
  <pageSetup paperSize="9" scale="79" orientation="portrait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12"/>
  <sheetViews>
    <sheetView view="pageLayout" zoomScaleNormal="100" workbookViewId="0">
      <selection activeCell="B6" sqref="B6:E6"/>
    </sheetView>
  </sheetViews>
  <sheetFormatPr defaultRowHeight="14.4" x14ac:dyDescent="0.3"/>
  <cols>
    <col min="2" max="2" width="37.6640625" customWidth="1"/>
    <col min="3" max="5" width="25.33203125" customWidth="1"/>
  </cols>
  <sheetData>
    <row r="1" spans="1:5" ht="18" customHeight="1" x14ac:dyDescent="0.3">
      <c r="B1" s="4"/>
      <c r="C1" s="4"/>
      <c r="D1" s="4"/>
      <c r="E1" s="4"/>
    </row>
    <row r="2" spans="1:5" ht="15.6" x14ac:dyDescent="0.3">
      <c r="B2" s="97" t="s">
        <v>14</v>
      </c>
      <c r="C2" s="97"/>
      <c r="D2" s="98"/>
      <c r="E2" s="98"/>
    </row>
    <row r="3" spans="1:5" ht="17.399999999999999" x14ac:dyDescent="0.3">
      <c r="B3" s="4"/>
      <c r="C3" s="4"/>
      <c r="D3" s="5"/>
      <c r="E3" s="5"/>
    </row>
    <row r="4" spans="1:5" ht="18" customHeight="1" x14ac:dyDescent="0.3">
      <c r="B4" s="97" t="s">
        <v>121</v>
      </c>
      <c r="C4" s="99"/>
      <c r="D4" s="99"/>
      <c r="E4" s="99"/>
    </row>
    <row r="5" spans="1:5" ht="17.399999999999999" x14ac:dyDescent="0.3">
      <c r="B5" s="4"/>
      <c r="C5" s="4"/>
      <c r="D5" s="5"/>
      <c r="E5" s="5"/>
    </row>
    <row r="6" spans="1:5" ht="15.6" x14ac:dyDescent="0.3">
      <c r="B6" s="97" t="s">
        <v>114</v>
      </c>
      <c r="C6" s="126"/>
      <c r="D6" s="126"/>
      <c r="E6" s="126"/>
    </row>
    <row r="7" spans="1:5" ht="17.399999999999999" x14ac:dyDescent="0.3">
      <c r="B7" s="4"/>
      <c r="C7" s="4"/>
      <c r="D7" s="5"/>
      <c r="E7" s="5"/>
    </row>
    <row r="8" spans="1:5" ht="26.4" x14ac:dyDescent="0.3">
      <c r="A8" s="16" t="s">
        <v>80</v>
      </c>
      <c r="B8" s="16" t="s">
        <v>26</v>
      </c>
      <c r="C8" s="16" t="s">
        <v>119</v>
      </c>
      <c r="D8" s="16" t="s">
        <v>62</v>
      </c>
      <c r="E8" s="16" t="s">
        <v>72</v>
      </c>
    </row>
    <row r="9" spans="1:5" x14ac:dyDescent="0.3">
      <c r="A9" s="68">
        <v>1</v>
      </c>
      <c r="B9" s="68">
        <v>2</v>
      </c>
      <c r="C9" s="68">
        <v>3</v>
      </c>
      <c r="D9" s="68">
        <v>4</v>
      </c>
      <c r="E9" s="68">
        <v>5</v>
      </c>
    </row>
    <row r="10" spans="1:5" s="37" customFormat="1" ht="15.75" customHeight="1" x14ac:dyDescent="0.3">
      <c r="A10" s="8"/>
      <c r="B10" s="8" t="s">
        <v>10</v>
      </c>
      <c r="C10" s="54">
        <f>SUM(C11)</f>
        <v>959285</v>
      </c>
      <c r="D10" s="54">
        <f>SUM(D11)</f>
        <v>138837</v>
      </c>
      <c r="E10" s="54">
        <f>C10+D10</f>
        <v>1098122</v>
      </c>
    </row>
    <row r="11" spans="1:5" x14ac:dyDescent="0.3">
      <c r="A11" s="69" t="s">
        <v>82</v>
      </c>
      <c r="B11" s="8" t="s">
        <v>81</v>
      </c>
      <c r="C11" s="54">
        <f>SUM(C12:C12)</f>
        <v>959285</v>
      </c>
      <c r="D11" s="54">
        <f>SUM(D12:D12)</f>
        <v>138837</v>
      </c>
      <c r="E11" s="54">
        <f t="shared" ref="E11:E12" si="0">C11+D11</f>
        <v>1098122</v>
      </c>
    </row>
    <row r="12" spans="1:5" x14ac:dyDescent="0.3">
      <c r="A12" s="64" t="s">
        <v>84</v>
      </c>
      <c r="B12" s="14" t="s">
        <v>83</v>
      </c>
      <c r="C12" s="52">
        <v>959285</v>
      </c>
      <c r="D12" s="52">
        <v>138837</v>
      </c>
      <c r="E12" s="52">
        <f t="shared" si="0"/>
        <v>1098122</v>
      </c>
    </row>
  </sheetData>
  <mergeCells count="3">
    <mergeCell ref="B2:E2"/>
    <mergeCell ref="B4:E4"/>
    <mergeCell ref="B6:E6"/>
  </mergeCells>
  <pageMargins left="0.7" right="0.7" top="0.75" bottom="0.75" header="0.3" footer="0.3"/>
  <pageSetup paperSize="9" scale="71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14"/>
  <sheetViews>
    <sheetView view="pageLayout" zoomScaleNormal="100" workbookViewId="0">
      <selection activeCell="A2" sqref="A2:E15"/>
    </sheetView>
  </sheetViews>
  <sheetFormatPr defaultRowHeight="14.4" x14ac:dyDescent="0.3"/>
  <cols>
    <col min="1" max="1" width="10.33203125" customWidth="1"/>
    <col min="2" max="2" width="52.44140625" customWidth="1"/>
    <col min="3" max="5" width="25.33203125" customWidth="1"/>
  </cols>
  <sheetData>
    <row r="1" spans="1:5" ht="18" customHeight="1" x14ac:dyDescent="0.3">
      <c r="A1" s="4"/>
      <c r="B1" s="4"/>
      <c r="C1" s="4"/>
      <c r="D1" s="4"/>
      <c r="E1" s="4"/>
    </row>
    <row r="2" spans="1:5" ht="15.75" customHeight="1" x14ac:dyDescent="0.3">
      <c r="A2" s="97" t="s">
        <v>14</v>
      </c>
      <c r="B2" s="97"/>
      <c r="C2" s="97"/>
      <c r="D2" s="97"/>
      <c r="E2" s="97"/>
    </row>
    <row r="3" spans="1:5" ht="17.399999999999999" x14ac:dyDescent="0.3">
      <c r="A3" s="4"/>
      <c r="B3" s="4"/>
      <c r="C3" s="4"/>
      <c r="D3" s="5"/>
      <c r="E3" s="5"/>
    </row>
    <row r="4" spans="1:5" ht="18" customHeight="1" x14ac:dyDescent="0.3">
      <c r="A4" s="97" t="s">
        <v>115</v>
      </c>
      <c r="B4" s="97"/>
      <c r="C4" s="97"/>
      <c r="D4" s="97"/>
      <c r="E4" s="97"/>
    </row>
    <row r="5" spans="1:5" ht="17.399999999999999" x14ac:dyDescent="0.3">
      <c r="A5" s="4"/>
      <c r="B5" s="4"/>
      <c r="C5" s="4"/>
      <c r="D5" s="5"/>
      <c r="E5" s="5"/>
    </row>
    <row r="6" spans="1:5" ht="26.4" x14ac:dyDescent="0.3">
      <c r="A6" s="16" t="s">
        <v>80</v>
      </c>
      <c r="B6" s="15" t="s">
        <v>26</v>
      </c>
      <c r="C6" s="16" t="s">
        <v>119</v>
      </c>
      <c r="D6" s="16" t="s">
        <v>62</v>
      </c>
      <c r="E6" s="16" t="s">
        <v>72</v>
      </c>
    </row>
    <row r="7" spans="1:5" x14ac:dyDescent="0.3">
      <c r="A7" s="66">
        <v>1</v>
      </c>
      <c r="B7" s="61">
        <v>2</v>
      </c>
      <c r="C7" s="62">
        <v>3</v>
      </c>
      <c r="D7" s="62">
        <v>4</v>
      </c>
      <c r="E7" s="62">
        <v>5</v>
      </c>
    </row>
    <row r="8" spans="1:5" x14ac:dyDescent="0.3">
      <c r="A8" s="67"/>
      <c r="B8" s="24" t="s">
        <v>40</v>
      </c>
      <c r="C8" s="51">
        <v>0</v>
      </c>
      <c r="D8" s="51">
        <v>0</v>
      </c>
      <c r="E8" s="51">
        <v>0</v>
      </c>
    </row>
    <row r="9" spans="1:5" x14ac:dyDescent="0.3">
      <c r="A9" s="8">
        <v>8</v>
      </c>
      <c r="B9" s="8" t="s">
        <v>11</v>
      </c>
      <c r="C9" s="54">
        <v>0</v>
      </c>
      <c r="D9" s="54">
        <v>0</v>
      </c>
      <c r="E9" s="54">
        <v>0</v>
      </c>
    </row>
    <row r="10" spans="1:5" x14ac:dyDescent="0.3">
      <c r="A10" s="63">
        <v>84</v>
      </c>
      <c r="B10" s="12" t="s">
        <v>18</v>
      </c>
      <c r="C10" s="52">
        <v>0</v>
      </c>
      <c r="D10" s="52">
        <v>0</v>
      </c>
      <c r="E10" s="52">
        <v>0</v>
      </c>
    </row>
    <row r="11" spans="1:5" x14ac:dyDescent="0.3">
      <c r="A11" s="8"/>
      <c r="B11" s="27"/>
      <c r="C11" s="52"/>
      <c r="D11" s="52"/>
      <c r="E11" s="52"/>
    </row>
    <row r="12" spans="1:5" x14ac:dyDescent="0.3">
      <c r="A12" s="8"/>
      <c r="B12" s="24" t="s">
        <v>41</v>
      </c>
      <c r="C12" s="54">
        <v>0</v>
      </c>
      <c r="D12" s="54">
        <v>0</v>
      </c>
      <c r="E12" s="54">
        <v>0</v>
      </c>
    </row>
    <row r="13" spans="1:5" x14ac:dyDescent="0.3">
      <c r="A13" s="11">
        <v>5</v>
      </c>
      <c r="B13" s="20" t="s">
        <v>12</v>
      </c>
      <c r="C13" s="54">
        <v>0</v>
      </c>
      <c r="D13" s="54">
        <v>0</v>
      </c>
      <c r="E13" s="54">
        <v>0</v>
      </c>
    </row>
    <row r="14" spans="1:5" x14ac:dyDescent="0.3">
      <c r="A14" s="63">
        <v>54</v>
      </c>
      <c r="B14" s="21" t="s">
        <v>19</v>
      </c>
      <c r="C14" s="52">
        <v>0</v>
      </c>
      <c r="D14" s="52">
        <v>0</v>
      </c>
      <c r="E14" s="53">
        <v>0</v>
      </c>
    </row>
  </sheetData>
  <mergeCells count="2">
    <mergeCell ref="A2:E2"/>
    <mergeCell ref="A4:E4"/>
  </mergeCells>
  <pageMargins left="0.7" right="0.7" top="0.75" bottom="0.75" header="0.3" footer="0.3"/>
  <pageSetup paperSize="9" scale="63" orientation="portrait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18"/>
  <sheetViews>
    <sheetView showWhiteSpace="0" view="pageLayout" zoomScaleNormal="100" workbookViewId="0">
      <selection activeCell="A2" sqref="A2:E19"/>
    </sheetView>
  </sheetViews>
  <sheetFormatPr defaultRowHeight="14.4" x14ac:dyDescent="0.3"/>
  <cols>
    <col min="2" max="2" width="32.5546875" customWidth="1"/>
    <col min="3" max="5" width="25.33203125" customWidth="1"/>
  </cols>
  <sheetData>
    <row r="1" spans="1:5" ht="18" customHeight="1" x14ac:dyDescent="0.3">
      <c r="B1" s="4"/>
      <c r="C1" s="4"/>
      <c r="D1" s="4"/>
      <c r="E1" s="4"/>
    </row>
    <row r="2" spans="1:5" ht="15.75" customHeight="1" x14ac:dyDescent="0.3">
      <c r="B2" s="97" t="s">
        <v>14</v>
      </c>
      <c r="C2" s="97"/>
      <c r="D2" s="97"/>
      <c r="E2" s="97"/>
    </row>
    <row r="3" spans="1:5" ht="17.399999999999999" x14ac:dyDescent="0.3">
      <c r="B3" s="4"/>
      <c r="C3" s="4"/>
      <c r="D3" s="5"/>
      <c r="E3" s="5"/>
    </row>
    <row r="4" spans="1:5" ht="18" customHeight="1" x14ac:dyDescent="0.3">
      <c r="B4" s="97" t="s">
        <v>116</v>
      </c>
      <c r="C4" s="97"/>
      <c r="D4" s="97"/>
      <c r="E4" s="97"/>
    </row>
    <row r="5" spans="1:5" ht="17.399999999999999" x14ac:dyDescent="0.3">
      <c r="B5" s="4"/>
      <c r="C5" s="4"/>
      <c r="D5" s="5"/>
      <c r="E5" s="5"/>
    </row>
    <row r="6" spans="1:5" ht="26.4" x14ac:dyDescent="0.3">
      <c r="A6" s="15" t="s">
        <v>74</v>
      </c>
      <c r="B6" s="15" t="s">
        <v>26</v>
      </c>
      <c r="C6" s="16" t="s">
        <v>119</v>
      </c>
      <c r="D6" s="16" t="s">
        <v>62</v>
      </c>
      <c r="E6" s="16" t="s">
        <v>72</v>
      </c>
    </row>
    <row r="7" spans="1:5" x14ac:dyDescent="0.3">
      <c r="A7" s="61">
        <v>1</v>
      </c>
      <c r="B7" s="61">
        <v>2</v>
      </c>
      <c r="C7" s="62">
        <v>3</v>
      </c>
      <c r="D7" s="62">
        <v>4</v>
      </c>
      <c r="E7" s="62">
        <v>5</v>
      </c>
    </row>
    <row r="8" spans="1:5" x14ac:dyDescent="0.3">
      <c r="A8" s="8"/>
      <c r="B8" s="8" t="s">
        <v>75</v>
      </c>
      <c r="C8" s="54">
        <v>0</v>
      </c>
      <c r="D8" s="54">
        <v>0</v>
      </c>
      <c r="E8" s="54">
        <v>0</v>
      </c>
    </row>
    <row r="9" spans="1:5" x14ac:dyDescent="0.3">
      <c r="A9" s="8">
        <v>1</v>
      </c>
      <c r="B9" s="8" t="s">
        <v>76</v>
      </c>
      <c r="C9" s="54">
        <v>0</v>
      </c>
      <c r="D9" s="54">
        <v>0</v>
      </c>
      <c r="E9" s="54">
        <v>0</v>
      </c>
    </row>
    <row r="10" spans="1:5" x14ac:dyDescent="0.3">
      <c r="A10" s="63">
        <v>11</v>
      </c>
      <c r="B10" s="12" t="s">
        <v>76</v>
      </c>
      <c r="C10" s="52">
        <v>0</v>
      </c>
      <c r="D10" s="52">
        <v>0</v>
      </c>
      <c r="E10" s="52">
        <v>0</v>
      </c>
    </row>
    <row r="11" spans="1:5" x14ac:dyDescent="0.3">
      <c r="A11" s="8">
        <v>8</v>
      </c>
      <c r="B11" s="8" t="s">
        <v>77</v>
      </c>
      <c r="C11" s="54">
        <v>0</v>
      </c>
      <c r="D11" s="54">
        <v>0</v>
      </c>
      <c r="E11" s="54">
        <v>0</v>
      </c>
    </row>
    <row r="12" spans="1:5" x14ac:dyDescent="0.3">
      <c r="A12" s="64">
        <v>81</v>
      </c>
      <c r="B12" s="13" t="s">
        <v>77</v>
      </c>
      <c r="C12" s="52">
        <v>0</v>
      </c>
      <c r="D12" s="52">
        <v>0</v>
      </c>
      <c r="E12" s="52">
        <v>0</v>
      </c>
    </row>
    <row r="13" spans="1:5" x14ac:dyDescent="0.3">
      <c r="A13" s="13"/>
      <c r="B13" s="13"/>
      <c r="C13" s="52"/>
      <c r="D13" s="52"/>
      <c r="E13" s="52"/>
    </row>
    <row r="14" spans="1:5" x14ac:dyDescent="0.3">
      <c r="A14" s="8"/>
      <c r="B14" s="8" t="s">
        <v>78</v>
      </c>
      <c r="C14" s="54">
        <v>0</v>
      </c>
      <c r="D14" s="54">
        <v>0</v>
      </c>
      <c r="E14" s="54">
        <v>0</v>
      </c>
    </row>
    <row r="15" spans="1:5" x14ac:dyDescent="0.3">
      <c r="A15" s="8">
        <v>1</v>
      </c>
      <c r="B15" s="20" t="s">
        <v>76</v>
      </c>
      <c r="C15" s="54">
        <v>0</v>
      </c>
      <c r="D15" s="54">
        <v>0</v>
      </c>
      <c r="E15" s="54">
        <v>0</v>
      </c>
    </row>
    <row r="16" spans="1:5" x14ac:dyDescent="0.3">
      <c r="A16" s="65">
        <v>11</v>
      </c>
      <c r="B16" s="10" t="s">
        <v>76</v>
      </c>
      <c r="C16" s="52">
        <v>0</v>
      </c>
      <c r="D16" s="52">
        <v>0</v>
      </c>
      <c r="E16" s="52">
        <v>0</v>
      </c>
    </row>
    <row r="17" spans="1:5" x14ac:dyDescent="0.3">
      <c r="A17" s="8">
        <v>3</v>
      </c>
      <c r="B17" s="20" t="s">
        <v>79</v>
      </c>
      <c r="C17" s="54">
        <v>0</v>
      </c>
      <c r="D17" s="54">
        <v>0</v>
      </c>
      <c r="E17" s="54">
        <v>0</v>
      </c>
    </row>
    <row r="18" spans="1:5" x14ac:dyDescent="0.3">
      <c r="A18" s="65">
        <v>31</v>
      </c>
      <c r="B18" s="10" t="s">
        <v>79</v>
      </c>
      <c r="C18" s="52">
        <v>0</v>
      </c>
      <c r="D18" s="52">
        <v>0</v>
      </c>
      <c r="E18" s="52">
        <v>0</v>
      </c>
    </row>
  </sheetData>
  <mergeCells count="2">
    <mergeCell ref="B2:E2"/>
    <mergeCell ref="B4:E4"/>
  </mergeCells>
  <pageMargins left="0.7" right="0.7" top="0.75" bottom="0.75" header="0.3" footer="0.3"/>
  <pageSetup paperSize="9" scale="74" orientation="portrait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63"/>
  <sheetViews>
    <sheetView showWhiteSpace="0" view="pageLayout" topLeftCell="A54" zoomScaleNormal="100" workbookViewId="0">
      <selection activeCell="B8" sqref="B8"/>
    </sheetView>
  </sheetViews>
  <sheetFormatPr defaultRowHeight="14.4" x14ac:dyDescent="0.3"/>
  <cols>
    <col min="1" max="1" width="27.109375" customWidth="1"/>
    <col min="2" max="2" width="68.88671875" customWidth="1"/>
    <col min="3" max="5" width="25.33203125" customWidth="1"/>
  </cols>
  <sheetData>
    <row r="1" spans="1:5" ht="17.399999999999999" x14ac:dyDescent="0.3">
      <c r="A1" s="4"/>
      <c r="B1" s="4"/>
      <c r="C1" s="4"/>
      <c r="D1" s="5"/>
      <c r="E1" s="5"/>
    </row>
    <row r="2" spans="1:5" ht="18" customHeight="1" x14ac:dyDescent="0.3">
      <c r="A2" s="97" t="s">
        <v>13</v>
      </c>
      <c r="B2" s="99"/>
      <c r="C2" s="99"/>
      <c r="D2" s="99"/>
      <c r="E2" s="99"/>
    </row>
    <row r="3" spans="1:5" ht="18" customHeight="1" x14ac:dyDescent="0.3">
      <c r="A3" s="93" t="s">
        <v>65</v>
      </c>
      <c r="B3" s="93"/>
      <c r="C3" s="93"/>
      <c r="D3" s="93"/>
      <c r="E3" s="93"/>
    </row>
    <row r="4" spans="1:5" ht="45.6" customHeight="1" x14ac:dyDescent="0.3">
      <c r="A4" s="92" t="s">
        <v>69</v>
      </c>
      <c r="B4" s="92"/>
      <c r="C4" s="92"/>
      <c r="D4" s="92"/>
      <c r="E4" s="92"/>
    </row>
    <row r="5" spans="1:5" ht="17.399999999999999" x14ac:dyDescent="0.3">
      <c r="A5" s="4"/>
      <c r="B5" s="4"/>
      <c r="C5" s="4"/>
      <c r="D5" s="5"/>
      <c r="E5" s="5"/>
    </row>
    <row r="6" spans="1:5" x14ac:dyDescent="0.3">
      <c r="A6" s="59" t="s">
        <v>15</v>
      </c>
      <c r="B6" s="16" t="s">
        <v>16</v>
      </c>
      <c r="C6" s="16" t="s">
        <v>119</v>
      </c>
      <c r="D6" s="16" t="s">
        <v>62</v>
      </c>
      <c r="E6" s="16" t="s">
        <v>72</v>
      </c>
    </row>
    <row r="7" spans="1:5" x14ac:dyDescent="0.3">
      <c r="A7" s="70">
        <v>1</v>
      </c>
      <c r="B7" s="68">
        <v>2</v>
      </c>
      <c r="C7" s="68">
        <v>3</v>
      </c>
      <c r="D7" s="68">
        <v>4</v>
      </c>
      <c r="E7" s="68">
        <v>5</v>
      </c>
    </row>
    <row r="8" spans="1:5" x14ac:dyDescent="0.3">
      <c r="A8" s="58" t="s">
        <v>85</v>
      </c>
      <c r="B8" s="26" t="s">
        <v>124</v>
      </c>
      <c r="C8" s="75"/>
      <c r="D8" s="75"/>
      <c r="E8" s="75"/>
    </row>
    <row r="9" spans="1:5" x14ac:dyDescent="0.3">
      <c r="A9" s="80" t="s">
        <v>86</v>
      </c>
      <c r="B9" s="76" t="s">
        <v>87</v>
      </c>
      <c r="C9" s="77">
        <f>SUM(C14+C30)</f>
        <v>959285</v>
      </c>
      <c r="D9" s="77">
        <f>SUM(D14+D30)</f>
        <v>138837</v>
      </c>
      <c r="E9" s="77">
        <f>SUM(E14+E30)</f>
        <v>1098122</v>
      </c>
    </row>
    <row r="10" spans="1:5" ht="13.8" customHeight="1" x14ac:dyDescent="0.3">
      <c r="A10" s="67" t="s">
        <v>88</v>
      </c>
      <c r="B10" s="26" t="s">
        <v>76</v>
      </c>
      <c r="C10" s="71">
        <f>C16+C32</f>
        <v>516015</v>
      </c>
      <c r="D10" s="71">
        <f>D16+D32</f>
        <v>70000</v>
      </c>
      <c r="E10" s="71">
        <f>E16+E32</f>
        <v>586015</v>
      </c>
    </row>
    <row r="11" spans="1:5" ht="13.8" customHeight="1" x14ac:dyDescent="0.3">
      <c r="A11" s="67" t="s">
        <v>89</v>
      </c>
      <c r="B11" s="26" t="s">
        <v>79</v>
      </c>
      <c r="C11" s="71">
        <f>C24</f>
        <v>1000</v>
      </c>
      <c r="D11" s="71">
        <f t="shared" ref="D11:E11" si="0">D24</f>
        <v>21007</v>
      </c>
      <c r="E11" s="71">
        <f t="shared" si="0"/>
        <v>22007</v>
      </c>
    </row>
    <row r="12" spans="1:5" ht="13.8" customHeight="1" x14ac:dyDescent="0.3">
      <c r="A12" s="67" t="s">
        <v>90</v>
      </c>
      <c r="B12" s="26" t="s">
        <v>92</v>
      </c>
      <c r="C12" s="71">
        <f>C37+C48</f>
        <v>432370</v>
      </c>
      <c r="D12" s="71">
        <f t="shared" ref="D12:E12" si="1">D37+D48</f>
        <v>47830</v>
      </c>
      <c r="E12" s="71">
        <f t="shared" si="1"/>
        <v>480200</v>
      </c>
    </row>
    <row r="13" spans="1:5" ht="13.8" customHeight="1" x14ac:dyDescent="0.3">
      <c r="A13" s="67" t="s">
        <v>91</v>
      </c>
      <c r="B13" s="26" t="s">
        <v>93</v>
      </c>
      <c r="C13" s="71">
        <f>C42</f>
        <v>9900</v>
      </c>
      <c r="D13" s="71">
        <f t="shared" ref="D13:E13" si="2">D42</f>
        <v>0</v>
      </c>
      <c r="E13" s="71">
        <f t="shared" si="2"/>
        <v>9900</v>
      </c>
    </row>
    <row r="14" spans="1:5" x14ac:dyDescent="0.3">
      <c r="A14" s="80" t="s">
        <v>95</v>
      </c>
      <c r="B14" s="76" t="s">
        <v>94</v>
      </c>
      <c r="C14" s="78">
        <f>SUM(C15)</f>
        <v>510415</v>
      </c>
      <c r="D14" s="78">
        <f>SUM(D15)</f>
        <v>91007</v>
      </c>
      <c r="E14" s="78">
        <f>SUM(E15)</f>
        <v>601422</v>
      </c>
    </row>
    <row r="15" spans="1:5" x14ac:dyDescent="0.3">
      <c r="A15" s="58" t="s">
        <v>55</v>
      </c>
      <c r="B15" s="39" t="s">
        <v>56</v>
      </c>
      <c r="C15" s="54">
        <f>SUM(C16+C24)</f>
        <v>510415</v>
      </c>
      <c r="D15" s="54">
        <f>SUM(D16+D24)</f>
        <v>91007</v>
      </c>
      <c r="E15" s="54">
        <f>SUM(E16+E24)</f>
        <v>601422</v>
      </c>
    </row>
    <row r="16" spans="1:5" x14ac:dyDescent="0.3">
      <c r="A16" s="81" t="s">
        <v>57</v>
      </c>
      <c r="B16" s="72" t="s">
        <v>58</v>
      </c>
      <c r="C16" s="73">
        <f>SUM(C17+C21)</f>
        <v>509415</v>
      </c>
      <c r="D16" s="73">
        <f>SUM(D17+D21)</f>
        <v>70000</v>
      </c>
      <c r="E16" s="73">
        <f>SUM(E17+E21)</f>
        <v>579415</v>
      </c>
    </row>
    <row r="17" spans="1:5" x14ac:dyDescent="0.3">
      <c r="A17" s="79" t="s">
        <v>102</v>
      </c>
      <c r="B17" s="40" t="s">
        <v>6</v>
      </c>
      <c r="C17" s="52">
        <f>SUM(C18:C20)</f>
        <v>508415</v>
      </c>
      <c r="D17" s="52">
        <f>SUM(D18:D20)</f>
        <v>11875</v>
      </c>
      <c r="E17" s="52">
        <f>SUM(E18:E20)</f>
        <v>520290</v>
      </c>
    </row>
    <row r="18" spans="1:5" x14ac:dyDescent="0.3">
      <c r="A18" s="82" t="s">
        <v>104</v>
      </c>
      <c r="B18" s="40" t="s">
        <v>7</v>
      </c>
      <c r="C18" s="52">
        <v>414928</v>
      </c>
      <c r="D18" s="52">
        <v>6072</v>
      </c>
      <c r="E18" s="52">
        <f>C18+D18</f>
        <v>421000</v>
      </c>
    </row>
    <row r="19" spans="1:5" x14ac:dyDescent="0.3">
      <c r="A19" s="82" t="s">
        <v>105</v>
      </c>
      <c r="B19" s="40" t="s">
        <v>17</v>
      </c>
      <c r="C19" s="52">
        <v>91817</v>
      </c>
      <c r="D19" s="52">
        <v>5803</v>
      </c>
      <c r="E19" s="52">
        <f t="shared" ref="E19:E20" si="3">C19+D19</f>
        <v>97620</v>
      </c>
    </row>
    <row r="20" spans="1:5" x14ac:dyDescent="0.3">
      <c r="A20" s="82" t="s">
        <v>106</v>
      </c>
      <c r="B20" s="40" t="s">
        <v>52</v>
      </c>
      <c r="C20" s="52">
        <v>1670</v>
      </c>
      <c r="D20" s="52">
        <v>0</v>
      </c>
      <c r="E20" s="52">
        <f t="shared" si="3"/>
        <v>1670</v>
      </c>
    </row>
    <row r="21" spans="1:5" x14ac:dyDescent="0.3">
      <c r="A21" s="79" t="s">
        <v>103</v>
      </c>
      <c r="B21" s="40" t="s">
        <v>8</v>
      </c>
      <c r="C21" s="52">
        <f>SUM(C23)</f>
        <v>1000</v>
      </c>
      <c r="D21" s="52">
        <f>SUM(D22:D23)</f>
        <v>58125</v>
      </c>
      <c r="E21" s="52">
        <f>SUM(E22:E23)</f>
        <v>59125</v>
      </c>
    </row>
    <row r="22" spans="1:5" x14ac:dyDescent="0.3">
      <c r="A22" s="82" t="s">
        <v>107</v>
      </c>
      <c r="B22" s="40" t="s">
        <v>9</v>
      </c>
      <c r="C22" s="52">
        <v>0</v>
      </c>
      <c r="D22" s="52">
        <v>50000</v>
      </c>
      <c r="E22" s="52">
        <f>SUM(C22:D22)</f>
        <v>50000</v>
      </c>
    </row>
    <row r="23" spans="1:5" x14ac:dyDescent="0.3">
      <c r="A23" s="82" t="s">
        <v>108</v>
      </c>
      <c r="B23" s="40" t="s">
        <v>25</v>
      </c>
      <c r="C23" s="52">
        <v>1000</v>
      </c>
      <c r="D23" s="52">
        <v>8125</v>
      </c>
      <c r="E23" s="52">
        <f>C23+D23</f>
        <v>9125</v>
      </c>
    </row>
    <row r="24" spans="1:5" x14ac:dyDescent="0.3">
      <c r="A24" s="81" t="s">
        <v>57</v>
      </c>
      <c r="B24" s="72" t="s">
        <v>59</v>
      </c>
      <c r="C24" s="73">
        <f>SUM(C25+C27)</f>
        <v>1000</v>
      </c>
      <c r="D24" s="73">
        <f>SUM(D25+D27)</f>
        <v>21007</v>
      </c>
      <c r="E24" s="73">
        <f>SUM(E25+E27)</f>
        <v>22007</v>
      </c>
    </row>
    <row r="25" spans="1:5" x14ac:dyDescent="0.3">
      <c r="A25" s="79" t="s">
        <v>102</v>
      </c>
      <c r="B25" s="40" t="s">
        <v>6</v>
      </c>
      <c r="C25" s="52">
        <f>SUM(C26:C26)</f>
        <v>1000</v>
      </c>
      <c r="D25" s="52">
        <f>SUM(D26:D26)</f>
        <v>1000</v>
      </c>
      <c r="E25" s="52">
        <f>SUM(E26:E26)</f>
        <v>2000</v>
      </c>
    </row>
    <row r="26" spans="1:5" x14ac:dyDescent="0.3">
      <c r="A26" s="82" t="s">
        <v>105</v>
      </c>
      <c r="B26" s="40" t="s">
        <v>17</v>
      </c>
      <c r="C26" s="52">
        <v>1000</v>
      </c>
      <c r="D26" s="52">
        <v>1000</v>
      </c>
      <c r="E26" s="52">
        <f>C26+D26</f>
        <v>2000</v>
      </c>
    </row>
    <row r="27" spans="1:5" x14ac:dyDescent="0.3">
      <c r="A27" s="79" t="s">
        <v>103</v>
      </c>
      <c r="B27" s="40" t="s">
        <v>8</v>
      </c>
      <c r="C27" s="52">
        <f>SUM(C28:C29)</f>
        <v>0</v>
      </c>
      <c r="D27" s="52">
        <f>SUM(D28:D29)</f>
        <v>20007</v>
      </c>
      <c r="E27" s="52">
        <f>SUM(E28:E29)</f>
        <v>20007</v>
      </c>
    </row>
    <row r="28" spans="1:5" x14ac:dyDescent="0.3">
      <c r="A28" s="82" t="s">
        <v>107</v>
      </c>
      <c r="B28" s="40" t="s">
        <v>9</v>
      </c>
      <c r="C28" s="52">
        <v>0</v>
      </c>
      <c r="D28" s="52">
        <v>20007</v>
      </c>
      <c r="E28" s="52">
        <f>C28+D28</f>
        <v>20007</v>
      </c>
    </row>
    <row r="29" spans="1:5" x14ac:dyDescent="0.3">
      <c r="A29" s="82" t="s">
        <v>108</v>
      </c>
      <c r="B29" s="40" t="s">
        <v>25</v>
      </c>
      <c r="C29" s="52">
        <v>0</v>
      </c>
      <c r="D29" s="52">
        <v>0</v>
      </c>
      <c r="E29" s="52">
        <f>C29+D29</f>
        <v>0</v>
      </c>
    </row>
    <row r="30" spans="1:5" x14ac:dyDescent="0.3">
      <c r="A30" s="80" t="s">
        <v>97</v>
      </c>
      <c r="B30" s="76" t="s">
        <v>96</v>
      </c>
      <c r="C30" s="78">
        <f>SUM(C31+C47)</f>
        <v>448870</v>
      </c>
      <c r="D30" s="78">
        <f>SUM(D31+D47)</f>
        <v>47830</v>
      </c>
      <c r="E30" s="78">
        <f>SUM(E31+E47)</f>
        <v>496700</v>
      </c>
    </row>
    <row r="31" spans="1:5" x14ac:dyDescent="0.3">
      <c r="A31" s="58" t="s">
        <v>99</v>
      </c>
      <c r="B31" s="39" t="s">
        <v>98</v>
      </c>
      <c r="C31" s="54">
        <f>SUM(C32+C37+C42)</f>
        <v>110000</v>
      </c>
      <c r="D31" s="54">
        <f>SUM(D32+D37+D42)</f>
        <v>0</v>
      </c>
      <c r="E31" s="54">
        <f>SUM(E32+E37+E42)</f>
        <v>110000</v>
      </c>
    </row>
    <row r="32" spans="1:5" x14ac:dyDescent="0.3">
      <c r="A32" s="81" t="s">
        <v>57</v>
      </c>
      <c r="B32" s="72" t="s">
        <v>58</v>
      </c>
      <c r="C32" s="73">
        <f>SUM(C33+C35)</f>
        <v>6600</v>
      </c>
      <c r="D32" s="73">
        <f>SUM(D33+D35)</f>
        <v>0</v>
      </c>
      <c r="E32" s="73">
        <f>SUM(E33+E35)</f>
        <v>6600</v>
      </c>
    </row>
    <row r="33" spans="1:5" x14ac:dyDescent="0.3">
      <c r="A33" s="79" t="s">
        <v>102</v>
      </c>
      <c r="B33" s="40" t="s">
        <v>6</v>
      </c>
      <c r="C33" s="52">
        <f>SUM(C34:C34)</f>
        <v>5940</v>
      </c>
      <c r="D33" s="52">
        <f>SUM(D34:D34)</f>
        <v>-520</v>
      </c>
      <c r="E33" s="52">
        <f>SUM(E34:E34)</f>
        <v>5420</v>
      </c>
    </row>
    <row r="34" spans="1:5" x14ac:dyDescent="0.3">
      <c r="A34" s="83" t="s">
        <v>105</v>
      </c>
      <c r="B34" s="40" t="s">
        <v>17</v>
      </c>
      <c r="C34" s="52">
        <v>5940</v>
      </c>
      <c r="D34" s="52">
        <v>-520</v>
      </c>
      <c r="E34" s="52">
        <f>C34+D34</f>
        <v>5420</v>
      </c>
    </row>
    <row r="35" spans="1:5" x14ac:dyDescent="0.3">
      <c r="A35" s="79" t="s">
        <v>103</v>
      </c>
      <c r="B35" s="40" t="s">
        <v>8</v>
      </c>
      <c r="C35" s="52">
        <f>SUM(C36)</f>
        <v>660</v>
      </c>
      <c r="D35" s="52">
        <f>SUM(D36)</f>
        <v>520</v>
      </c>
      <c r="E35" s="52">
        <f>SUM(E36)</f>
        <v>1180</v>
      </c>
    </row>
    <row r="36" spans="1:5" x14ac:dyDescent="0.3">
      <c r="A36" s="82" t="s">
        <v>108</v>
      </c>
      <c r="B36" s="40" t="s">
        <v>25</v>
      </c>
      <c r="C36" s="52">
        <v>660</v>
      </c>
      <c r="D36" s="52">
        <v>520</v>
      </c>
      <c r="E36" s="52">
        <f>C36+D36</f>
        <v>1180</v>
      </c>
    </row>
    <row r="37" spans="1:5" x14ac:dyDescent="0.3">
      <c r="A37" s="81" t="s">
        <v>57</v>
      </c>
      <c r="B37" s="72" t="s">
        <v>60</v>
      </c>
      <c r="C37" s="73">
        <f>SUM(C38+C40)</f>
        <v>93500</v>
      </c>
      <c r="D37" s="73">
        <f>SUM(D38+D40)</f>
        <v>0</v>
      </c>
      <c r="E37" s="73">
        <f>SUM(E38+E40)</f>
        <v>93500</v>
      </c>
    </row>
    <row r="38" spans="1:5" x14ac:dyDescent="0.3">
      <c r="A38" s="79" t="s">
        <v>102</v>
      </c>
      <c r="B38" s="40" t="s">
        <v>6</v>
      </c>
      <c r="C38" s="52">
        <f>SUM(C39:C39)</f>
        <v>84150</v>
      </c>
      <c r="D38" s="52">
        <f>SUM(D39:D39)</f>
        <v>-7450</v>
      </c>
      <c r="E38" s="52">
        <f>SUM(E39:E39)</f>
        <v>76700</v>
      </c>
    </row>
    <row r="39" spans="1:5" x14ac:dyDescent="0.3">
      <c r="A39" s="82" t="s">
        <v>105</v>
      </c>
      <c r="B39" s="40" t="s">
        <v>17</v>
      </c>
      <c r="C39" s="52">
        <v>84150</v>
      </c>
      <c r="D39" s="52">
        <v>-7450</v>
      </c>
      <c r="E39" s="52">
        <f>C39+D39</f>
        <v>76700</v>
      </c>
    </row>
    <row r="40" spans="1:5" x14ac:dyDescent="0.3">
      <c r="A40" s="79" t="s">
        <v>103</v>
      </c>
      <c r="B40" s="40" t="s">
        <v>8</v>
      </c>
      <c r="C40" s="52">
        <f>SUM(C41:C41)</f>
        <v>9350</v>
      </c>
      <c r="D40" s="52">
        <f>SUM(D41:D41)</f>
        <v>7450</v>
      </c>
      <c r="E40" s="52">
        <f>SUM(E41:E41)</f>
        <v>16800</v>
      </c>
    </row>
    <row r="41" spans="1:5" x14ac:dyDescent="0.3">
      <c r="A41" s="82" t="s">
        <v>108</v>
      </c>
      <c r="B41" s="40" t="s">
        <v>25</v>
      </c>
      <c r="C41" s="52">
        <v>9350</v>
      </c>
      <c r="D41" s="52">
        <v>7450</v>
      </c>
      <c r="E41" s="52">
        <f>C41+D41</f>
        <v>16800</v>
      </c>
    </row>
    <row r="42" spans="1:5" x14ac:dyDescent="0.3">
      <c r="A42" s="81" t="s">
        <v>57</v>
      </c>
      <c r="B42" s="72" t="s">
        <v>61</v>
      </c>
      <c r="C42" s="74">
        <f>C43+C45</f>
        <v>9900</v>
      </c>
      <c r="D42" s="74">
        <f>D43+D45</f>
        <v>0</v>
      </c>
      <c r="E42" s="74">
        <f>E43+E45</f>
        <v>9900</v>
      </c>
    </row>
    <row r="43" spans="1:5" x14ac:dyDescent="0.3">
      <c r="A43" s="79" t="s">
        <v>102</v>
      </c>
      <c r="B43" s="40" t="s">
        <v>6</v>
      </c>
      <c r="C43" s="57">
        <f>SUM(C44)</f>
        <v>8900</v>
      </c>
      <c r="D43" s="57">
        <f>SUM(D44)</f>
        <v>-780</v>
      </c>
      <c r="E43" s="57">
        <f t="shared" ref="E43" si="4">SUM(E44)</f>
        <v>8120</v>
      </c>
    </row>
    <row r="44" spans="1:5" x14ac:dyDescent="0.3">
      <c r="A44" s="82" t="s">
        <v>105</v>
      </c>
      <c r="B44" s="40" t="s">
        <v>17</v>
      </c>
      <c r="C44" s="57">
        <v>8900</v>
      </c>
      <c r="D44" s="57">
        <v>-780</v>
      </c>
      <c r="E44" s="57">
        <f>SUM(C44:D44)</f>
        <v>8120</v>
      </c>
    </row>
    <row r="45" spans="1:5" x14ac:dyDescent="0.3">
      <c r="A45" s="79" t="s">
        <v>103</v>
      </c>
      <c r="B45" s="40" t="s">
        <v>8</v>
      </c>
      <c r="C45" s="52">
        <f>SUM(C46:C46)</f>
        <v>1000</v>
      </c>
      <c r="D45" s="52">
        <f>SUM(D46:D46)</f>
        <v>780</v>
      </c>
      <c r="E45" s="52">
        <f>SUM(E46:E46)</f>
        <v>1780</v>
      </c>
    </row>
    <row r="46" spans="1:5" x14ac:dyDescent="0.3">
      <c r="A46" s="82" t="s">
        <v>108</v>
      </c>
      <c r="B46" s="40" t="s">
        <v>25</v>
      </c>
      <c r="C46" s="52">
        <v>1000</v>
      </c>
      <c r="D46" s="52">
        <v>780</v>
      </c>
      <c r="E46" s="52">
        <f>C46+D46</f>
        <v>1780</v>
      </c>
    </row>
    <row r="47" spans="1:5" x14ac:dyDescent="0.3">
      <c r="A47" s="58" t="s">
        <v>101</v>
      </c>
      <c r="B47" s="39" t="s">
        <v>100</v>
      </c>
      <c r="C47" s="54">
        <f>SUM(C48+C53+C58)</f>
        <v>338870</v>
      </c>
      <c r="D47" s="54">
        <f>SUM(D48+D53+D58)</f>
        <v>47830</v>
      </c>
      <c r="E47" s="54">
        <f>SUM(E48+E53+E58)</f>
        <v>386700</v>
      </c>
    </row>
    <row r="48" spans="1:5" x14ac:dyDescent="0.3">
      <c r="A48" s="81" t="s">
        <v>57</v>
      </c>
      <c r="B48" s="72" t="s">
        <v>60</v>
      </c>
      <c r="C48" s="73">
        <f>SUM(C49+C51)</f>
        <v>338870</v>
      </c>
      <c r="D48" s="73">
        <f>SUM(D49+D51)</f>
        <v>47830</v>
      </c>
      <c r="E48" s="73">
        <f>SUM(E49+E51)</f>
        <v>386700</v>
      </c>
    </row>
    <row r="49" spans="1:5" x14ac:dyDescent="0.3">
      <c r="A49" s="79" t="s">
        <v>102</v>
      </c>
      <c r="B49" s="40" t="s">
        <v>6</v>
      </c>
      <c r="C49" s="52">
        <f>SUM(C50:C50)</f>
        <v>338870</v>
      </c>
      <c r="D49" s="52">
        <f>SUM(D50:D50)</f>
        <v>47830</v>
      </c>
      <c r="E49" s="52">
        <f>SUM(E50:E50)</f>
        <v>386700</v>
      </c>
    </row>
    <row r="50" spans="1:5" x14ac:dyDescent="0.3">
      <c r="A50" s="82" t="s">
        <v>104</v>
      </c>
      <c r="B50" s="40" t="s">
        <v>7</v>
      </c>
      <c r="C50" s="52">
        <v>338870</v>
      </c>
      <c r="D50" s="52">
        <v>47830</v>
      </c>
      <c r="E50" s="52">
        <f>C50+D50</f>
        <v>386700</v>
      </c>
    </row>
    <row r="51" spans="1:5" x14ac:dyDescent="0.3">
      <c r="C51" s="56"/>
      <c r="D51" s="56"/>
      <c r="E51" s="56"/>
    </row>
    <row r="52" spans="1:5" x14ac:dyDescent="0.3">
      <c r="A52" s="130"/>
      <c r="B52" s="130"/>
      <c r="C52" s="130"/>
      <c r="D52" s="130"/>
      <c r="E52" s="130"/>
    </row>
    <row r="53" spans="1:5" x14ac:dyDescent="0.3">
      <c r="A53" s="131" t="s">
        <v>66</v>
      </c>
      <c r="B53" s="131"/>
      <c r="C53" s="131"/>
      <c r="D53" s="131"/>
      <c r="E53" s="131"/>
    </row>
    <row r="54" spans="1:5" ht="246" customHeight="1" x14ac:dyDescent="0.3">
      <c r="A54" s="90" t="s">
        <v>109</v>
      </c>
      <c r="B54" s="132"/>
      <c r="C54" s="132"/>
      <c r="D54" s="132"/>
      <c r="E54" s="132"/>
    </row>
    <row r="58" spans="1:5" x14ac:dyDescent="0.3">
      <c r="A58" s="129" t="s">
        <v>122</v>
      </c>
      <c r="B58" s="129"/>
    </row>
    <row r="59" spans="1:5" ht="14.4" customHeight="1" x14ac:dyDescent="0.3">
      <c r="A59" s="129"/>
      <c r="B59" s="129"/>
    </row>
    <row r="60" spans="1:5" ht="15.6" x14ac:dyDescent="0.3">
      <c r="A60" s="88"/>
      <c r="B60" s="88"/>
    </row>
    <row r="61" spans="1:5" ht="15.6" x14ac:dyDescent="0.3">
      <c r="A61" s="89" t="s">
        <v>120</v>
      </c>
      <c r="B61" s="88"/>
      <c r="D61" s="127" t="s">
        <v>67</v>
      </c>
      <c r="E61" s="127"/>
    </row>
    <row r="62" spans="1:5" ht="15.6" x14ac:dyDescent="0.3">
      <c r="D62" s="87"/>
      <c r="E62" s="87"/>
    </row>
    <row r="63" spans="1:5" ht="15.6" x14ac:dyDescent="0.3">
      <c r="D63" s="128" t="s">
        <v>68</v>
      </c>
      <c r="E63" s="128"/>
    </row>
  </sheetData>
  <mergeCells count="9">
    <mergeCell ref="A2:E2"/>
    <mergeCell ref="A4:E4"/>
    <mergeCell ref="A3:E3"/>
    <mergeCell ref="D61:E61"/>
    <mergeCell ref="D63:E63"/>
    <mergeCell ref="A58:B59"/>
    <mergeCell ref="A52:E52"/>
    <mergeCell ref="A53:E53"/>
    <mergeCell ref="A54:E54"/>
  </mergeCells>
  <pageMargins left="0.7" right="0.7" top="0.75" bottom="0.75" header="0.3" footer="0.3"/>
  <pageSetup paperSize="9" scale="50" fitToHeight="0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7</vt:i4>
      </vt:variant>
    </vt:vector>
  </HeadingPairs>
  <TitlesOfParts>
    <vt:vector size="14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' Račun prihoda i rashoda'!Podrucje_ispisa</vt:lpstr>
      <vt:lpstr>'POSEBNI DIO'!Podrucje_ispisa</vt:lpstr>
      <vt:lpstr>'Prihodi i rashodi po izvorima'!Podrucje_ispisa</vt:lpstr>
      <vt:lpstr>'Račun financiranja'!Podrucje_ispisa</vt:lpstr>
      <vt:lpstr>'Račun financiranja po izvorima'!Podrucje_ispisa</vt:lpstr>
      <vt:lpstr>'Rashodi prema funkcijskoj kl'!Podrucje_ispisa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Ivana</cp:lastModifiedBy>
  <cp:lastPrinted>2025-09-29T12:34:41Z</cp:lastPrinted>
  <dcterms:created xsi:type="dcterms:W3CDTF">2022-08-12T12:51:27Z</dcterms:created>
  <dcterms:modified xsi:type="dcterms:W3CDTF">2025-09-29T12:34:50Z</dcterms:modified>
</cp:coreProperties>
</file>